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216EB24A-498F-485B-A625-E71F760A980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C 2011_2020" sheetId="4" state="hidden" r:id="rId1"/>
    <sheet name="EF 2011_2020" sheetId="6" r:id="rId2"/>
    <sheet name="Envases Comunitarios" sheetId="13" r:id="rId3"/>
    <sheet name="BASE" sheetId="2" state="hidden" r:id="rId4"/>
  </sheets>
  <calcPr calcId="191029"/>
  <pivotCaches>
    <pivotCache cacheId="24" r:id="rId5"/>
    <pivotCache cacheId="23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34" i="2" l="1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733" i="2"/>
  <c r="O651" i="2" l="1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650" i="2"/>
  <c r="P730" i="2" l="1"/>
  <c r="P726" i="2"/>
  <c r="P722" i="2"/>
  <c r="P718" i="2"/>
  <c r="P714" i="2"/>
  <c r="P710" i="2"/>
  <c r="P706" i="2"/>
  <c r="P702" i="2"/>
  <c r="P698" i="2"/>
  <c r="P694" i="2"/>
  <c r="P690" i="2"/>
  <c r="P686" i="2"/>
  <c r="P682" i="2"/>
  <c r="P678" i="2"/>
  <c r="P674" i="2"/>
  <c r="P670" i="2"/>
  <c r="P666" i="2"/>
  <c r="P662" i="2"/>
  <c r="P658" i="2"/>
  <c r="P654" i="2"/>
  <c r="P650" i="2"/>
  <c r="P729" i="2"/>
  <c r="P725" i="2"/>
  <c r="P721" i="2"/>
  <c r="P717" i="2"/>
  <c r="P713" i="2"/>
  <c r="P709" i="2"/>
  <c r="P705" i="2"/>
  <c r="P701" i="2"/>
  <c r="P697" i="2"/>
  <c r="P693" i="2"/>
  <c r="P689" i="2"/>
  <c r="P685" i="2"/>
  <c r="P681" i="2"/>
  <c r="P677" i="2"/>
  <c r="P673" i="2"/>
  <c r="P669" i="2"/>
  <c r="P665" i="2"/>
  <c r="P661" i="2"/>
  <c r="P657" i="2"/>
  <c r="P653" i="2"/>
  <c r="P732" i="2"/>
  <c r="P728" i="2"/>
  <c r="P724" i="2"/>
  <c r="P720" i="2"/>
  <c r="P716" i="2"/>
  <c r="P712" i="2"/>
  <c r="P708" i="2"/>
  <c r="P704" i="2"/>
  <c r="P700" i="2"/>
  <c r="P696" i="2"/>
  <c r="P692" i="2"/>
  <c r="P688" i="2"/>
  <c r="P684" i="2"/>
  <c r="P680" i="2"/>
  <c r="P676" i="2"/>
  <c r="P672" i="2"/>
  <c r="P668" i="2"/>
  <c r="P664" i="2"/>
  <c r="P660" i="2"/>
  <c r="P656" i="2"/>
  <c r="P652" i="2"/>
  <c r="P731" i="2"/>
  <c r="P727" i="2"/>
  <c r="P723" i="2"/>
  <c r="P719" i="2"/>
  <c r="P715" i="2"/>
  <c r="P711" i="2"/>
  <c r="P707" i="2"/>
  <c r="P703" i="2"/>
  <c r="P699" i="2"/>
  <c r="P695" i="2"/>
  <c r="P691" i="2"/>
  <c r="P687" i="2"/>
  <c r="P683" i="2"/>
  <c r="P679" i="2"/>
  <c r="P675" i="2"/>
  <c r="P671" i="2"/>
  <c r="P667" i="2"/>
  <c r="P663" i="2"/>
  <c r="P659" i="2"/>
  <c r="P655" i="2"/>
  <c r="P651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563" i="2"/>
  <c r="O488" i="2"/>
  <c r="I488" i="2"/>
  <c r="F488" i="2"/>
  <c r="P563" i="2" l="1"/>
  <c r="P646" i="2"/>
  <c r="P642" i="2"/>
  <c r="P638" i="2"/>
  <c r="P634" i="2"/>
  <c r="P630" i="2"/>
  <c r="P626" i="2"/>
  <c r="P622" i="2"/>
  <c r="P618" i="2"/>
  <c r="P614" i="2"/>
  <c r="P610" i="2"/>
  <c r="P606" i="2"/>
  <c r="P602" i="2"/>
  <c r="P598" i="2"/>
  <c r="P594" i="2"/>
  <c r="P590" i="2"/>
  <c r="P586" i="2"/>
  <c r="P582" i="2"/>
  <c r="P578" i="2"/>
  <c r="P574" i="2"/>
  <c r="P570" i="2"/>
  <c r="P566" i="2"/>
  <c r="P649" i="2"/>
  <c r="P645" i="2"/>
  <c r="P641" i="2"/>
  <c r="P637" i="2"/>
  <c r="P633" i="2"/>
  <c r="P629" i="2"/>
  <c r="P625" i="2"/>
  <c r="P621" i="2"/>
  <c r="P617" i="2"/>
  <c r="P613" i="2"/>
  <c r="P609" i="2"/>
  <c r="P605" i="2"/>
  <c r="P601" i="2"/>
  <c r="P597" i="2"/>
  <c r="P593" i="2"/>
  <c r="P589" i="2"/>
  <c r="P585" i="2"/>
  <c r="P581" i="2"/>
  <c r="P577" i="2"/>
  <c r="P573" i="2"/>
  <c r="P569" i="2"/>
  <c r="P565" i="2"/>
  <c r="P647" i="2"/>
  <c r="P643" i="2"/>
  <c r="P639" i="2"/>
  <c r="P635" i="2"/>
  <c r="P631" i="2"/>
  <c r="P627" i="2"/>
  <c r="P623" i="2"/>
  <c r="P619" i="2"/>
  <c r="P615" i="2"/>
  <c r="P611" i="2"/>
  <c r="P607" i="2"/>
  <c r="P603" i="2"/>
  <c r="P599" i="2"/>
  <c r="P595" i="2"/>
  <c r="P591" i="2"/>
  <c r="P587" i="2"/>
  <c r="P583" i="2"/>
  <c r="P579" i="2"/>
  <c r="P575" i="2"/>
  <c r="P571" i="2"/>
  <c r="P567" i="2"/>
  <c r="P648" i="2"/>
  <c r="P644" i="2"/>
  <c r="P640" i="2"/>
  <c r="P636" i="2"/>
  <c r="P632" i="2"/>
  <c r="P628" i="2"/>
  <c r="P624" i="2"/>
  <c r="P620" i="2"/>
  <c r="P616" i="2"/>
  <c r="P612" i="2"/>
  <c r="P608" i="2"/>
  <c r="P604" i="2"/>
  <c r="P600" i="2"/>
  <c r="P596" i="2"/>
  <c r="P592" i="2"/>
  <c r="P588" i="2"/>
  <c r="P584" i="2"/>
  <c r="P580" i="2"/>
  <c r="P576" i="2"/>
  <c r="P572" i="2"/>
  <c r="P568" i="2"/>
  <c r="P564" i="2"/>
  <c r="P488" i="2"/>
  <c r="O484" i="2" l="1"/>
  <c r="O485" i="2"/>
  <c r="O486" i="2"/>
  <c r="O487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483" i="2"/>
  <c r="L484" i="2"/>
  <c r="L485" i="2"/>
  <c r="L486" i="2"/>
  <c r="L487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483" i="2"/>
  <c r="I484" i="2"/>
  <c r="I485" i="2"/>
  <c r="I486" i="2"/>
  <c r="I487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483" i="2"/>
  <c r="F484" i="2"/>
  <c r="F485" i="2"/>
  <c r="F486" i="2"/>
  <c r="F487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483" i="2"/>
  <c r="P483" i="2" l="1"/>
  <c r="P559" i="2"/>
  <c r="P555" i="2"/>
  <c r="P551" i="2"/>
  <c r="P547" i="2"/>
  <c r="P543" i="2"/>
  <c r="P539" i="2"/>
  <c r="P535" i="2"/>
  <c r="P531" i="2"/>
  <c r="P527" i="2"/>
  <c r="P523" i="2"/>
  <c r="P519" i="2"/>
  <c r="P515" i="2"/>
  <c r="P511" i="2"/>
  <c r="P507" i="2"/>
  <c r="P503" i="2"/>
  <c r="P499" i="2"/>
  <c r="P495" i="2"/>
  <c r="P491" i="2"/>
  <c r="P486" i="2"/>
  <c r="P562" i="2"/>
  <c r="P558" i="2"/>
  <c r="P554" i="2"/>
  <c r="P550" i="2"/>
  <c r="P546" i="2"/>
  <c r="P542" i="2"/>
  <c r="P538" i="2"/>
  <c r="P534" i="2"/>
  <c r="P530" i="2"/>
  <c r="P526" i="2"/>
  <c r="P522" i="2"/>
  <c r="P518" i="2"/>
  <c r="P514" i="2"/>
  <c r="P510" i="2"/>
  <c r="P506" i="2"/>
  <c r="P502" i="2"/>
  <c r="P498" i="2"/>
  <c r="P494" i="2"/>
  <c r="P490" i="2"/>
  <c r="P485" i="2"/>
  <c r="P561" i="2"/>
  <c r="P557" i="2"/>
  <c r="P553" i="2"/>
  <c r="P549" i="2"/>
  <c r="P545" i="2"/>
  <c r="P541" i="2"/>
  <c r="P537" i="2"/>
  <c r="P533" i="2"/>
  <c r="P529" i="2"/>
  <c r="P525" i="2"/>
  <c r="P521" i="2"/>
  <c r="P517" i="2"/>
  <c r="P513" i="2"/>
  <c r="P509" i="2"/>
  <c r="P505" i="2"/>
  <c r="P501" i="2"/>
  <c r="P497" i="2"/>
  <c r="P493" i="2"/>
  <c r="P489" i="2"/>
  <c r="P484" i="2"/>
  <c r="P560" i="2"/>
  <c r="P556" i="2"/>
  <c r="P552" i="2"/>
  <c r="P548" i="2"/>
  <c r="P544" i="2"/>
  <c r="P540" i="2"/>
  <c r="P536" i="2"/>
  <c r="P532" i="2"/>
  <c r="P528" i="2"/>
  <c r="P524" i="2"/>
  <c r="P520" i="2"/>
  <c r="P516" i="2"/>
  <c r="P512" i="2"/>
  <c r="P508" i="2"/>
  <c r="P504" i="2"/>
  <c r="P500" i="2"/>
  <c r="P496" i="2"/>
  <c r="P492" i="2"/>
  <c r="P487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393" i="2"/>
  <c r="O365" i="2"/>
  <c r="L365" i="2"/>
  <c r="I365" i="2"/>
  <c r="F365" i="2"/>
  <c r="F366" i="2"/>
  <c r="I366" i="2"/>
  <c r="L366" i="2"/>
  <c r="O366" i="2"/>
  <c r="D934" i="2"/>
  <c r="P476" i="2" l="1"/>
  <c r="P468" i="2"/>
  <c r="P456" i="2"/>
  <c r="P448" i="2"/>
  <c r="P440" i="2"/>
  <c r="P432" i="2"/>
  <c r="P424" i="2"/>
  <c r="P416" i="2"/>
  <c r="P408" i="2"/>
  <c r="P400" i="2"/>
  <c r="P475" i="2"/>
  <c r="P467" i="2"/>
  <c r="P459" i="2"/>
  <c r="P451" i="2"/>
  <c r="P443" i="2"/>
  <c r="P435" i="2"/>
  <c r="P427" i="2"/>
  <c r="P399" i="2"/>
  <c r="P460" i="2"/>
  <c r="P482" i="2"/>
  <c r="P478" i="2"/>
  <c r="P474" i="2"/>
  <c r="P470" i="2"/>
  <c r="P466" i="2"/>
  <c r="P462" i="2"/>
  <c r="P458" i="2"/>
  <c r="P454" i="2"/>
  <c r="P450" i="2"/>
  <c r="P446" i="2"/>
  <c r="P442" i="2"/>
  <c r="P438" i="2"/>
  <c r="P434" i="2"/>
  <c r="P430" i="2"/>
  <c r="P426" i="2"/>
  <c r="P422" i="2"/>
  <c r="P418" i="2"/>
  <c r="P414" i="2"/>
  <c r="P410" i="2"/>
  <c r="P406" i="2"/>
  <c r="P402" i="2"/>
  <c r="P398" i="2"/>
  <c r="P394" i="2"/>
  <c r="P480" i="2"/>
  <c r="P472" i="2"/>
  <c r="P464" i="2"/>
  <c r="P452" i="2"/>
  <c r="P444" i="2"/>
  <c r="P436" i="2"/>
  <c r="P428" i="2"/>
  <c r="P420" i="2"/>
  <c r="P412" i="2"/>
  <c r="P404" i="2"/>
  <c r="P396" i="2"/>
  <c r="P393" i="2"/>
  <c r="P479" i="2"/>
  <c r="P471" i="2"/>
  <c r="P463" i="2"/>
  <c r="P455" i="2"/>
  <c r="P447" i="2"/>
  <c r="P439" i="2"/>
  <c r="P431" i="2"/>
  <c r="P423" i="2"/>
  <c r="P419" i="2"/>
  <c r="P415" i="2"/>
  <c r="P411" i="2"/>
  <c r="P407" i="2"/>
  <c r="P403" i="2"/>
  <c r="P395" i="2"/>
  <c r="P481" i="2"/>
  <c r="P477" i="2"/>
  <c r="P473" i="2"/>
  <c r="P469" i="2"/>
  <c r="P465" i="2"/>
  <c r="P461" i="2"/>
  <c r="P457" i="2"/>
  <c r="P453" i="2"/>
  <c r="P449" i="2"/>
  <c r="P445" i="2"/>
  <c r="P441" i="2"/>
  <c r="P437" i="2"/>
  <c r="P433" i="2"/>
  <c r="P429" i="2"/>
  <c r="P425" i="2"/>
  <c r="P421" i="2"/>
  <c r="P417" i="2"/>
  <c r="P413" i="2"/>
  <c r="P409" i="2"/>
  <c r="P405" i="2"/>
  <c r="P401" i="2"/>
  <c r="P397" i="2"/>
  <c r="P365" i="2"/>
  <c r="P366" i="2"/>
  <c r="O308" i="2" l="1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07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203" i="2"/>
  <c r="P391" i="2" l="1"/>
  <c r="P387" i="2"/>
  <c r="P383" i="2"/>
  <c r="P379" i="2"/>
  <c r="P375" i="2"/>
  <c r="P371" i="2"/>
  <c r="P367" i="2"/>
  <c r="P362" i="2"/>
  <c r="P358" i="2"/>
  <c r="P354" i="2"/>
  <c r="P350" i="2"/>
  <c r="P346" i="2"/>
  <c r="P342" i="2"/>
  <c r="P338" i="2"/>
  <c r="P334" i="2"/>
  <c r="P330" i="2"/>
  <c r="P326" i="2"/>
  <c r="P322" i="2"/>
  <c r="P318" i="2"/>
  <c r="P314" i="2"/>
  <c r="P310" i="2"/>
  <c r="P390" i="2"/>
  <c r="P386" i="2"/>
  <c r="P382" i="2"/>
  <c r="P378" i="2"/>
  <c r="P374" i="2"/>
  <c r="P370" i="2"/>
  <c r="P361" i="2"/>
  <c r="P357" i="2"/>
  <c r="P353" i="2"/>
  <c r="P349" i="2"/>
  <c r="P345" i="2"/>
  <c r="P341" i="2"/>
  <c r="P337" i="2"/>
  <c r="P333" i="2"/>
  <c r="P329" i="2"/>
  <c r="P325" i="2"/>
  <c r="P321" i="2"/>
  <c r="P317" i="2"/>
  <c r="P313" i="2"/>
  <c r="P309" i="2"/>
  <c r="P307" i="2"/>
  <c r="P389" i="2"/>
  <c r="P385" i="2"/>
  <c r="P381" i="2"/>
  <c r="P377" i="2"/>
  <c r="P373" i="2"/>
  <c r="P369" i="2"/>
  <c r="P364" i="2"/>
  <c r="P360" i="2"/>
  <c r="P356" i="2"/>
  <c r="P352" i="2"/>
  <c r="P348" i="2"/>
  <c r="P344" i="2"/>
  <c r="P340" i="2"/>
  <c r="P336" i="2"/>
  <c r="P332" i="2"/>
  <c r="P328" i="2"/>
  <c r="P324" i="2"/>
  <c r="P320" i="2"/>
  <c r="P316" i="2"/>
  <c r="P312" i="2"/>
  <c r="P308" i="2"/>
  <c r="P392" i="2"/>
  <c r="P388" i="2"/>
  <c r="P384" i="2"/>
  <c r="P380" i="2"/>
  <c r="P376" i="2"/>
  <c r="P372" i="2"/>
  <c r="P368" i="2"/>
  <c r="P363" i="2"/>
  <c r="P359" i="2"/>
  <c r="P355" i="2"/>
  <c r="P351" i="2"/>
  <c r="P347" i="2"/>
  <c r="P343" i="2"/>
  <c r="P339" i="2"/>
  <c r="P335" i="2"/>
  <c r="P331" i="2"/>
  <c r="P327" i="2"/>
  <c r="P323" i="2"/>
  <c r="P319" i="2"/>
  <c r="P315" i="2"/>
  <c r="P311" i="2"/>
  <c r="P299" i="2"/>
  <c r="P287" i="2"/>
  <c r="P275" i="2"/>
  <c r="P271" i="2"/>
  <c r="P267" i="2"/>
  <c r="P255" i="2"/>
  <c r="P251" i="2"/>
  <c r="P247" i="2"/>
  <c r="P243" i="2"/>
  <c r="P239" i="2"/>
  <c r="P235" i="2"/>
  <c r="P231" i="2"/>
  <c r="P227" i="2"/>
  <c r="P223" i="2"/>
  <c r="P219" i="2"/>
  <c r="P215" i="2"/>
  <c r="P211" i="2"/>
  <c r="P207" i="2"/>
  <c r="P306" i="2"/>
  <c r="P302" i="2"/>
  <c r="P298" i="2"/>
  <c r="P294" i="2"/>
  <c r="P290" i="2"/>
  <c r="P286" i="2"/>
  <c r="P282" i="2"/>
  <c r="P278" i="2"/>
  <c r="P274" i="2"/>
  <c r="P270" i="2"/>
  <c r="P266" i="2"/>
  <c r="P262" i="2"/>
  <c r="P258" i="2"/>
  <c r="P254" i="2"/>
  <c r="P250" i="2"/>
  <c r="P246" i="2"/>
  <c r="P242" i="2"/>
  <c r="P238" i="2"/>
  <c r="P234" i="2"/>
  <c r="P230" i="2"/>
  <c r="P226" i="2"/>
  <c r="P222" i="2"/>
  <c r="P218" i="2"/>
  <c r="P214" i="2"/>
  <c r="P210" i="2"/>
  <c r="P206" i="2"/>
  <c r="P303" i="2"/>
  <c r="P291" i="2"/>
  <c r="P283" i="2"/>
  <c r="P263" i="2"/>
  <c r="P305" i="2"/>
  <c r="P301" i="2"/>
  <c r="P297" i="2"/>
  <c r="P293" i="2"/>
  <c r="P289" i="2"/>
  <c r="P285" i="2"/>
  <c r="P281" i="2"/>
  <c r="P277" i="2"/>
  <c r="P273" i="2"/>
  <c r="P269" i="2"/>
  <c r="P265" i="2"/>
  <c r="P261" i="2"/>
  <c r="P257" i="2"/>
  <c r="P253" i="2"/>
  <c r="P249" i="2"/>
  <c r="P245" i="2"/>
  <c r="P241" i="2"/>
  <c r="P237" i="2"/>
  <c r="P233" i="2"/>
  <c r="P229" i="2"/>
  <c r="P225" i="2"/>
  <c r="P221" i="2"/>
  <c r="P217" i="2"/>
  <c r="P213" i="2"/>
  <c r="P209" i="2"/>
  <c r="P205" i="2"/>
  <c r="P203" i="2"/>
  <c r="P295" i="2"/>
  <c r="P279" i="2"/>
  <c r="P259" i="2"/>
  <c r="P304" i="2"/>
  <c r="P300" i="2"/>
  <c r="P296" i="2"/>
  <c r="P292" i="2"/>
  <c r="P288" i="2"/>
  <c r="P284" i="2"/>
  <c r="P280" i="2"/>
  <c r="P276" i="2"/>
  <c r="P272" i="2"/>
  <c r="P268" i="2"/>
  <c r="P264" i="2"/>
  <c r="P260" i="2"/>
  <c r="P256" i="2"/>
  <c r="P252" i="2"/>
  <c r="P248" i="2"/>
  <c r="P244" i="2"/>
  <c r="P240" i="2"/>
  <c r="P236" i="2"/>
  <c r="P232" i="2"/>
  <c r="P228" i="2"/>
  <c r="P224" i="2"/>
  <c r="P220" i="2"/>
  <c r="P216" i="2"/>
  <c r="P212" i="2"/>
  <c r="P208" i="2"/>
  <c r="P204" i="2"/>
  <c r="O103" i="2" l="1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102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3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830" i="2"/>
  <c r="P200" i="2" l="1"/>
  <c r="P196" i="2"/>
  <c r="P192" i="2"/>
  <c r="P188" i="2"/>
  <c r="P184" i="2"/>
  <c r="P180" i="2"/>
  <c r="P176" i="2"/>
  <c r="P172" i="2"/>
  <c r="P168" i="2"/>
  <c r="P164" i="2"/>
  <c r="P160" i="2"/>
  <c r="P156" i="2"/>
  <c r="P152" i="2"/>
  <c r="P148" i="2"/>
  <c r="P144" i="2"/>
  <c r="P140" i="2"/>
  <c r="P136" i="2"/>
  <c r="P132" i="2"/>
  <c r="P128" i="2"/>
  <c r="P124" i="2"/>
  <c r="P120" i="2"/>
  <c r="P116" i="2"/>
  <c r="P112" i="2"/>
  <c r="P108" i="2"/>
  <c r="P104" i="2"/>
  <c r="P102" i="2"/>
  <c r="P199" i="2"/>
  <c r="P195" i="2"/>
  <c r="P191" i="2"/>
  <c r="P187" i="2"/>
  <c r="P183" i="2"/>
  <c r="P179" i="2"/>
  <c r="P175" i="2"/>
  <c r="P171" i="2"/>
  <c r="P167" i="2"/>
  <c r="P163" i="2"/>
  <c r="P159" i="2"/>
  <c r="P155" i="2"/>
  <c r="P151" i="2"/>
  <c r="P147" i="2"/>
  <c r="P143" i="2"/>
  <c r="P139" i="2"/>
  <c r="P135" i="2"/>
  <c r="P131" i="2"/>
  <c r="P127" i="2"/>
  <c r="P123" i="2"/>
  <c r="P119" i="2"/>
  <c r="P115" i="2"/>
  <c r="P111" i="2"/>
  <c r="P107" i="2"/>
  <c r="P103" i="2"/>
  <c r="P202" i="2"/>
  <c r="P198" i="2"/>
  <c r="P194" i="2"/>
  <c r="P190" i="2"/>
  <c r="P186" i="2"/>
  <c r="P182" i="2"/>
  <c r="P178" i="2"/>
  <c r="P174" i="2"/>
  <c r="P170" i="2"/>
  <c r="P166" i="2"/>
  <c r="P162" i="2"/>
  <c r="P158" i="2"/>
  <c r="P154" i="2"/>
  <c r="P150" i="2"/>
  <c r="P146" i="2"/>
  <c r="P142" i="2"/>
  <c r="P138" i="2"/>
  <c r="P134" i="2"/>
  <c r="P130" i="2"/>
  <c r="P126" i="2"/>
  <c r="P122" i="2"/>
  <c r="P118" i="2"/>
  <c r="P114" i="2"/>
  <c r="P110" i="2"/>
  <c r="P106" i="2"/>
  <c r="P201" i="2"/>
  <c r="P197" i="2"/>
  <c r="P193" i="2"/>
  <c r="P189" i="2"/>
  <c r="P185" i="2"/>
  <c r="P181" i="2"/>
  <c r="P177" i="2"/>
  <c r="P173" i="2"/>
  <c r="P169" i="2"/>
  <c r="P165" i="2"/>
  <c r="P161" i="2"/>
  <c r="P157" i="2"/>
  <c r="P153" i="2"/>
  <c r="P149" i="2"/>
  <c r="P145" i="2"/>
  <c r="P141" i="2"/>
  <c r="P137" i="2"/>
  <c r="P133" i="2"/>
  <c r="P129" i="2"/>
  <c r="P125" i="2"/>
  <c r="P121" i="2"/>
  <c r="P117" i="2"/>
  <c r="P113" i="2"/>
  <c r="P109" i="2"/>
  <c r="P105" i="2"/>
  <c r="P96" i="2"/>
  <c r="P84" i="2"/>
  <c r="P72" i="2"/>
  <c r="P60" i="2"/>
  <c r="P44" i="2"/>
  <c r="P28" i="2"/>
  <c r="P16" i="2"/>
  <c r="P8" i="2"/>
  <c r="P99" i="2"/>
  <c r="P95" i="2"/>
  <c r="P91" i="2"/>
  <c r="P87" i="2"/>
  <c r="P83" i="2"/>
  <c r="P79" i="2"/>
  <c r="P75" i="2"/>
  <c r="P71" i="2"/>
  <c r="P67" i="2"/>
  <c r="P63" i="2"/>
  <c r="P59" i="2"/>
  <c r="P55" i="2"/>
  <c r="P51" i="2"/>
  <c r="P47" i="2"/>
  <c r="P43" i="2"/>
  <c r="P39" i="2"/>
  <c r="P35" i="2"/>
  <c r="P31" i="2"/>
  <c r="P27" i="2"/>
  <c r="P23" i="2"/>
  <c r="P19" i="2"/>
  <c r="P15" i="2"/>
  <c r="P11" i="2"/>
  <c r="P7" i="2"/>
  <c r="P100" i="2"/>
  <c r="P88" i="2"/>
  <c r="P76" i="2"/>
  <c r="P64" i="2"/>
  <c r="P52" i="2"/>
  <c r="P48" i="2"/>
  <c r="P32" i="2"/>
  <c r="P20" i="2"/>
  <c r="P4" i="2"/>
  <c r="P3" i="2"/>
  <c r="P98" i="2"/>
  <c r="P94" i="2"/>
  <c r="P90" i="2"/>
  <c r="P86" i="2"/>
  <c r="P82" i="2"/>
  <c r="P78" i="2"/>
  <c r="P74" i="2"/>
  <c r="P70" i="2"/>
  <c r="P66" i="2"/>
  <c r="P62" i="2"/>
  <c r="P58" i="2"/>
  <c r="P54" i="2"/>
  <c r="P50" i="2"/>
  <c r="P46" i="2"/>
  <c r="P42" i="2"/>
  <c r="P38" i="2"/>
  <c r="P34" i="2"/>
  <c r="P30" i="2"/>
  <c r="P26" i="2"/>
  <c r="P22" i="2"/>
  <c r="P18" i="2"/>
  <c r="P14" i="2"/>
  <c r="P10" i="2"/>
  <c r="P6" i="2"/>
  <c r="P92" i="2"/>
  <c r="P80" i="2"/>
  <c r="P68" i="2"/>
  <c r="P56" i="2"/>
  <c r="P40" i="2"/>
  <c r="P36" i="2"/>
  <c r="P24" i="2"/>
  <c r="P12" i="2"/>
  <c r="P101" i="2"/>
  <c r="P97" i="2"/>
  <c r="P93" i="2"/>
  <c r="P89" i="2"/>
  <c r="P85" i="2"/>
  <c r="P81" i="2"/>
  <c r="P77" i="2"/>
  <c r="P73" i="2"/>
  <c r="P69" i="2"/>
  <c r="P65" i="2"/>
  <c r="P61" i="2"/>
  <c r="P57" i="2"/>
  <c r="P53" i="2"/>
  <c r="P49" i="2"/>
  <c r="P45" i="2"/>
  <c r="P41" i="2"/>
  <c r="P37" i="2"/>
  <c r="P33" i="2"/>
  <c r="P29" i="2"/>
  <c r="P25" i="2"/>
  <c r="P21" i="2"/>
  <c r="P17" i="2"/>
  <c r="P13" i="2"/>
  <c r="P9" i="2"/>
  <c r="P5" i="2"/>
  <c r="P933" i="2"/>
  <c r="P929" i="2"/>
  <c r="P925" i="2"/>
  <c r="P921" i="2"/>
  <c r="P917" i="2"/>
  <c r="P913" i="2"/>
  <c r="P909" i="2"/>
  <c r="P905" i="2"/>
  <c r="P901" i="2"/>
  <c r="P897" i="2"/>
  <c r="P893" i="2"/>
  <c r="P889" i="2"/>
  <c r="P885" i="2"/>
  <c r="P881" i="2"/>
  <c r="P877" i="2"/>
  <c r="P873" i="2"/>
  <c r="P869" i="2"/>
  <c r="P865" i="2"/>
  <c r="P861" i="2"/>
  <c r="P857" i="2"/>
  <c r="P853" i="2"/>
  <c r="P849" i="2"/>
  <c r="P845" i="2"/>
  <c r="P841" i="2"/>
  <c r="P837" i="2"/>
  <c r="P833" i="2"/>
  <c r="P932" i="2"/>
  <c r="P928" i="2"/>
  <c r="P924" i="2"/>
  <c r="P920" i="2"/>
  <c r="P916" i="2"/>
  <c r="P912" i="2"/>
  <c r="P908" i="2"/>
  <c r="P904" i="2"/>
  <c r="P900" i="2"/>
  <c r="P896" i="2"/>
  <c r="P892" i="2"/>
  <c r="P888" i="2"/>
  <c r="P884" i="2"/>
  <c r="P880" i="2"/>
  <c r="P876" i="2"/>
  <c r="P872" i="2"/>
  <c r="P868" i="2"/>
  <c r="P864" i="2"/>
  <c r="P860" i="2"/>
  <c r="P856" i="2"/>
  <c r="P852" i="2"/>
  <c r="P848" i="2"/>
  <c r="P844" i="2"/>
  <c r="P840" i="2"/>
  <c r="P836" i="2"/>
  <c r="P832" i="2"/>
  <c r="P931" i="2"/>
  <c r="P927" i="2"/>
  <c r="P923" i="2"/>
  <c r="P919" i="2"/>
  <c r="P915" i="2"/>
  <c r="P911" i="2"/>
  <c r="P907" i="2"/>
  <c r="P903" i="2"/>
  <c r="P899" i="2"/>
  <c r="P895" i="2"/>
  <c r="P891" i="2"/>
  <c r="P887" i="2"/>
  <c r="P883" i="2"/>
  <c r="P879" i="2"/>
  <c r="P875" i="2"/>
  <c r="P871" i="2"/>
  <c r="P867" i="2"/>
  <c r="P863" i="2"/>
  <c r="P859" i="2"/>
  <c r="P855" i="2"/>
  <c r="P851" i="2"/>
  <c r="P847" i="2"/>
  <c r="P843" i="2"/>
  <c r="P839" i="2"/>
  <c r="P835" i="2"/>
  <c r="P831" i="2"/>
  <c r="P830" i="2"/>
  <c r="P930" i="2"/>
  <c r="P926" i="2"/>
  <c r="P922" i="2"/>
  <c r="P918" i="2"/>
  <c r="P914" i="2"/>
  <c r="P910" i="2"/>
  <c r="P906" i="2"/>
  <c r="P902" i="2"/>
  <c r="P898" i="2"/>
  <c r="P894" i="2"/>
  <c r="P890" i="2"/>
  <c r="P886" i="2"/>
  <c r="P882" i="2"/>
  <c r="P878" i="2"/>
  <c r="P874" i="2"/>
  <c r="P870" i="2"/>
  <c r="P866" i="2"/>
  <c r="P862" i="2"/>
  <c r="P858" i="2"/>
  <c r="P854" i="2"/>
  <c r="P850" i="2"/>
  <c r="P846" i="2"/>
  <c r="P842" i="2"/>
  <c r="P838" i="2"/>
  <c r="P834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733" i="2"/>
  <c r="G934" i="2"/>
  <c r="E934" i="2"/>
  <c r="H934" i="2"/>
  <c r="J934" i="2"/>
  <c r="K934" i="2"/>
  <c r="M934" i="2"/>
  <c r="N934" i="2"/>
  <c r="Q934" i="2"/>
  <c r="R934" i="2"/>
  <c r="S934" i="2"/>
  <c r="I934" i="2" l="1"/>
  <c r="L934" i="2"/>
  <c r="O934" i="2"/>
  <c r="P828" i="2"/>
  <c r="P816" i="2"/>
  <c r="P808" i="2"/>
  <c r="P800" i="2"/>
  <c r="P792" i="2"/>
  <c r="P784" i="2"/>
  <c r="P776" i="2"/>
  <c r="P768" i="2"/>
  <c r="P764" i="2"/>
  <c r="P756" i="2"/>
  <c r="P752" i="2"/>
  <c r="P748" i="2"/>
  <c r="P744" i="2"/>
  <c r="P740" i="2"/>
  <c r="P736" i="2"/>
  <c r="P824" i="2"/>
  <c r="P812" i="2"/>
  <c r="P804" i="2"/>
  <c r="P796" i="2"/>
  <c r="P788" i="2"/>
  <c r="P780" i="2"/>
  <c r="P772" i="2"/>
  <c r="P760" i="2"/>
  <c r="P820" i="2"/>
  <c r="P733" i="2"/>
  <c r="P826" i="2"/>
  <c r="P822" i="2"/>
  <c r="P818" i="2"/>
  <c r="P814" i="2"/>
  <c r="P810" i="2"/>
  <c r="P806" i="2"/>
  <c r="P802" i="2"/>
  <c r="P798" i="2"/>
  <c r="P794" i="2"/>
  <c r="P790" i="2"/>
  <c r="P786" i="2"/>
  <c r="P782" i="2"/>
  <c r="P778" i="2"/>
  <c r="P774" i="2"/>
  <c r="P770" i="2"/>
  <c r="P766" i="2"/>
  <c r="P762" i="2"/>
  <c r="P758" i="2"/>
  <c r="P754" i="2"/>
  <c r="P750" i="2"/>
  <c r="P746" i="2"/>
  <c r="P742" i="2"/>
  <c r="P738" i="2"/>
  <c r="P734" i="2"/>
  <c r="F934" i="2"/>
  <c r="P827" i="2"/>
  <c r="P823" i="2"/>
  <c r="P819" i="2"/>
  <c r="P815" i="2"/>
  <c r="P811" i="2"/>
  <c r="P807" i="2"/>
  <c r="P803" i="2"/>
  <c r="P799" i="2"/>
  <c r="P795" i="2"/>
  <c r="P791" i="2"/>
  <c r="P787" i="2"/>
  <c r="P783" i="2"/>
  <c r="P779" i="2"/>
  <c r="P775" i="2"/>
  <c r="P771" i="2"/>
  <c r="P767" i="2"/>
  <c r="P763" i="2"/>
  <c r="P759" i="2"/>
  <c r="P755" i="2"/>
  <c r="P751" i="2"/>
  <c r="P747" i="2"/>
  <c r="P743" i="2"/>
  <c r="P739" i="2"/>
  <c r="P735" i="2"/>
  <c r="P829" i="2"/>
  <c r="P825" i="2"/>
  <c r="P821" i="2"/>
  <c r="P817" i="2"/>
  <c r="P813" i="2"/>
  <c r="P809" i="2"/>
  <c r="P805" i="2"/>
  <c r="P801" i="2"/>
  <c r="P797" i="2"/>
  <c r="P793" i="2"/>
  <c r="P789" i="2"/>
  <c r="P785" i="2"/>
  <c r="P781" i="2"/>
  <c r="P777" i="2"/>
  <c r="P773" i="2"/>
  <c r="P769" i="2"/>
  <c r="P765" i="2"/>
  <c r="P761" i="2"/>
  <c r="P757" i="2"/>
  <c r="P753" i="2"/>
  <c r="P749" i="2"/>
  <c r="P745" i="2"/>
  <c r="P741" i="2"/>
  <c r="P737" i="2"/>
  <c r="P934" i="2" l="1"/>
</calcChain>
</file>

<file path=xl/sharedStrings.xml><?xml version="1.0" encoding="utf-8"?>
<sst xmlns="http://schemas.openxmlformats.org/spreadsheetml/2006/main" count="1960" uniqueCount="81">
  <si>
    <t>EMPRESA</t>
  </si>
  <si>
    <t>Pintados</t>
  </si>
  <si>
    <t>Sin Pintar</t>
  </si>
  <si>
    <t>CAÑUELAS GAS</t>
  </si>
  <si>
    <t>COOP. COOPETEL</t>
  </si>
  <si>
    <t>GAS ARECO</t>
  </si>
  <si>
    <t>SURGAS</t>
  </si>
  <si>
    <t>YPF GAS</t>
  </si>
  <si>
    <t>AMARILLA GAS</t>
  </si>
  <si>
    <t>ITALGAS</t>
  </si>
  <si>
    <t>BRAGAS</t>
  </si>
  <si>
    <t>COOP. CASTELLI</t>
  </si>
  <si>
    <t>COOP. GASCOOP</t>
  </si>
  <si>
    <t>DOLORES GAS</t>
  </si>
  <si>
    <t>KARPINO</t>
  </si>
  <si>
    <t xml:space="preserve">LAS VARILLAS GAS </t>
  </si>
  <si>
    <t>LIDER GAS</t>
  </si>
  <si>
    <t>SHELL GAS</t>
  </si>
  <si>
    <t>FEDERAL GAS</t>
  </si>
  <si>
    <t>OESTE GAS</t>
  </si>
  <si>
    <t>COOP. CEMDO</t>
  </si>
  <si>
    <t>COOP. CREC GAS</t>
  </si>
  <si>
    <t>COOP. FEL GAS</t>
  </si>
  <si>
    <t xml:space="preserve">DIMARCO </t>
  </si>
  <si>
    <t>MOLLE GAS</t>
  </si>
  <si>
    <t>REGION GAS</t>
  </si>
  <si>
    <t>SPECIAL GAS</t>
  </si>
  <si>
    <t>FUTURO GAS</t>
  </si>
  <si>
    <t>COOP. CLORINDA</t>
  </si>
  <si>
    <t>GAS ARGENTINO</t>
  </si>
  <si>
    <t>COOP. GALVEZ</t>
  </si>
  <si>
    <t xml:space="preserve">PROPANORTE  </t>
  </si>
  <si>
    <t>RHO GAS</t>
  </si>
  <si>
    <t>BAHIA BLANCA</t>
  </si>
  <si>
    <t>BUENOS AIRES</t>
  </si>
  <si>
    <t>CORDOBA</t>
  </si>
  <si>
    <t>MAR DEL PLATA</t>
  </si>
  <si>
    <t>MENDOZA</t>
  </si>
  <si>
    <t>MISIONES</t>
  </si>
  <si>
    <t>RESISTENCIA</t>
  </si>
  <si>
    <t>ROSARIO</t>
  </si>
  <si>
    <t>TUCUMAN</t>
  </si>
  <si>
    <t>CENTRO DE CANJE</t>
  </si>
  <si>
    <t>PERIODO</t>
  </si>
  <si>
    <t>COOP. UCOOP</t>
  </si>
  <si>
    <t>COOP. MISCOOP</t>
  </si>
  <si>
    <t>REFSA</t>
  </si>
  <si>
    <t>NATURAL GAS</t>
  </si>
  <si>
    <t>CANDELARIA</t>
  </si>
  <si>
    <t>Total Comunitarios</t>
  </si>
  <si>
    <t>10 AP</t>
  </si>
  <si>
    <t>10 VEN.</t>
  </si>
  <si>
    <t>15 AP</t>
  </si>
  <si>
    <t>15 VEN</t>
  </si>
  <si>
    <t>30 AP</t>
  </si>
  <si>
    <t>30 VEN.</t>
  </si>
  <si>
    <t>45 AP</t>
  </si>
  <si>
    <t>45 VEN.</t>
  </si>
  <si>
    <t>10 TOT</t>
  </si>
  <si>
    <t>15 TOT</t>
  </si>
  <si>
    <t xml:space="preserve">30 TOT </t>
  </si>
  <si>
    <t>45 TOT</t>
  </si>
  <si>
    <t>TOT GRAL</t>
  </si>
  <si>
    <t xml:space="preserve">COOP. CPE </t>
  </si>
  <si>
    <t>TOTAL ESPECIALIDADES</t>
  </si>
  <si>
    <t>(Todas)</t>
  </si>
  <si>
    <t>Total general</t>
  </si>
  <si>
    <t>Centro de Canjes</t>
  </si>
  <si>
    <t>EMPRESAS</t>
  </si>
  <si>
    <t>AÑO</t>
  </si>
  <si>
    <t>CANJE</t>
  </si>
  <si>
    <t>Total Gral</t>
  </si>
  <si>
    <t xml:space="preserve">CANJE TOTAL </t>
  </si>
  <si>
    <t>Empresa</t>
  </si>
  <si>
    <t>Canje Comunitarios</t>
  </si>
  <si>
    <t>CANJE REALIZADO POR EMPRESA</t>
  </si>
  <si>
    <t>( en el filtro se puede elegir por Empresa)</t>
  </si>
  <si>
    <t xml:space="preserve">POR CENTRO DE CANJE </t>
  </si>
  <si>
    <t xml:space="preserve"> ENVASES COMUNITARIOS CANJEADOS</t>
  </si>
  <si>
    <t>(Seleccionar en el filtro " La Empresa¨)</t>
  </si>
  <si>
    <t>(Se puede visualizar por Centro y Empresa¨)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</si>
</sst>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name val="Arial"/>
      <family val="2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1" fontId="0" fillId="0" borderId="0" xfId="0" applyNumberFormat="1"/>
    <xf numFmtId="3" fontId="5" fillId="0" borderId="0" xfId="0" applyNumberFormat="1" applyFont="1"/>
    <xf numFmtId="1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4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2" borderId="0" xfId="0" applyFill="1"/>
    <xf numFmtId="1" fontId="0" fillId="2" borderId="0" xfId="0" applyNumberFormat="1" applyFill="1" applyAlignment="1">
      <alignment horizontal="center"/>
    </xf>
    <xf numFmtId="1" fontId="0" fillId="2" borderId="0" xfId="0" applyNumberFormat="1" applyFill="1"/>
    <xf numFmtId="0" fontId="9" fillId="2" borderId="0" xfId="0" applyFont="1" applyFill="1"/>
    <xf numFmtId="41" fontId="9" fillId="2" borderId="0" xfId="0" applyNumberFormat="1" applyFont="1" applyFill="1"/>
    <xf numFmtId="0" fontId="0" fillId="2" borderId="0" xfId="0" pivotButton="1" applyFill="1"/>
  </cellXfs>
  <cellStyles count="1">
    <cellStyle name="Normal" xfId="0" builtinId="0"/>
  </cellStyles>
  <dxfs count="66">
    <dxf>
      <alignment horizontal="center" readingOrder="0"/>
    </dxf>
    <dxf>
      <alignment horizontal="center" readingOrder="0"/>
    </dxf>
    <dxf>
      <font>
        <color rgb="FFC00000"/>
      </font>
    </dxf>
    <dxf>
      <fill>
        <patternFill patternType="solid">
          <bgColor rgb="FFC00000"/>
        </patternFill>
      </fill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ont>
        <color theme="0"/>
      </font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indexed="12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indexed="12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indexed="12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indexed="12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" formatCode="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pivotSource>
    <c:name>[2011_2020 EF.xlsx]CC 2011_2020!Tabla dinámica2</c:name>
    <c:fmtId val="0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marker>
          <c:symbol val="none"/>
        </c:marker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</c:pivotFmts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'CC 2011_2020'!$B$4:$B$5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'CC 2011_2020'!$A$6:$A$15</c:f>
              <c:strCache>
                <c:ptCount val="9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MENDOZA</c:v>
                </c:pt>
                <c:pt idx="5">
                  <c:v>MISIONES</c:v>
                </c:pt>
                <c:pt idx="6">
                  <c:v>RESISTENCIA</c:v>
                </c:pt>
                <c:pt idx="7">
                  <c:v>ROSARIO</c:v>
                </c:pt>
                <c:pt idx="8">
                  <c:v>TUCUMAN</c:v>
                </c:pt>
              </c:strCache>
            </c:strRef>
          </c:cat>
          <c:val>
            <c:numRef>
              <c:f>'CC 2011_2020'!$B$6:$B$15</c:f>
              <c:numCache>
                <c:formatCode>_(* #,##0_);_(* \(#,##0\);_(* "-"_);_(@_)</c:formatCode>
                <c:ptCount val="9"/>
                <c:pt idx="0">
                  <c:v>110465</c:v>
                </c:pt>
                <c:pt idx="1">
                  <c:v>3397859</c:v>
                </c:pt>
                <c:pt idx="2">
                  <c:v>1967781</c:v>
                </c:pt>
                <c:pt idx="3">
                  <c:v>481355</c:v>
                </c:pt>
                <c:pt idx="4">
                  <c:v>351961</c:v>
                </c:pt>
                <c:pt idx="5">
                  <c:v>866748</c:v>
                </c:pt>
                <c:pt idx="6">
                  <c:v>502135</c:v>
                </c:pt>
                <c:pt idx="7">
                  <c:v>1575547</c:v>
                </c:pt>
                <c:pt idx="8">
                  <c:v>898464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8-4551-94DC-AAAA18F7993F}"/>
            </c:ext>
          </c:extLst>
        </c:ser>
        <c:ser>
          <c:idx val="1"/>
          <c:order val="1"/>
          <c:tx>
            <c:strRef>
              <c:f>'CC 2011_2020'!$C$4:$C$5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'CC 2011_2020'!$A$6:$A$15</c:f>
              <c:strCache>
                <c:ptCount val="9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MENDOZA</c:v>
                </c:pt>
                <c:pt idx="5">
                  <c:v>MISIONES</c:v>
                </c:pt>
                <c:pt idx="6">
                  <c:v>RESISTENCIA</c:v>
                </c:pt>
                <c:pt idx="7">
                  <c:v>ROSARIO</c:v>
                </c:pt>
                <c:pt idx="8">
                  <c:v>TUCUMAN</c:v>
                </c:pt>
              </c:strCache>
            </c:strRef>
          </c:cat>
          <c:val>
            <c:numRef>
              <c:f>'CC 2011_2020'!$C$6:$C$15</c:f>
              <c:numCache>
                <c:formatCode>_(* #,##0_);_(* \(#,##0\);_(* "-"_);_(@_)</c:formatCode>
                <c:ptCount val="9"/>
                <c:pt idx="0">
                  <c:v>53466</c:v>
                </c:pt>
                <c:pt idx="1">
                  <c:v>3161093</c:v>
                </c:pt>
                <c:pt idx="2">
                  <c:v>1753910</c:v>
                </c:pt>
                <c:pt idx="3">
                  <c:v>362192</c:v>
                </c:pt>
                <c:pt idx="4">
                  <c:v>317946</c:v>
                </c:pt>
                <c:pt idx="5">
                  <c:v>734605</c:v>
                </c:pt>
                <c:pt idx="6">
                  <c:v>311742</c:v>
                </c:pt>
                <c:pt idx="7">
                  <c:v>1401414</c:v>
                </c:pt>
                <c:pt idx="8">
                  <c:v>920674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8-4551-94DC-AAAA18F7993F}"/>
            </c:ext>
          </c:extLst>
        </c:ser>
        <c:ser>
          <c:idx val="2"/>
          <c:order val="2"/>
          <c:tx>
            <c:strRef>
              <c:f>'CC 2011_2020'!$D$4:$D$5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'CC 2011_2020'!$A$6:$A$15</c:f>
              <c:strCache>
                <c:ptCount val="9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MENDOZA</c:v>
                </c:pt>
                <c:pt idx="5">
                  <c:v>MISIONES</c:v>
                </c:pt>
                <c:pt idx="6">
                  <c:v>RESISTENCIA</c:v>
                </c:pt>
                <c:pt idx="7">
                  <c:v>ROSARIO</c:v>
                </c:pt>
                <c:pt idx="8">
                  <c:v>TUCUMAN</c:v>
                </c:pt>
              </c:strCache>
            </c:strRef>
          </c:cat>
          <c:val>
            <c:numRef>
              <c:f>'CC 2011_2020'!$D$6:$D$15</c:f>
              <c:numCache>
                <c:formatCode>_(* #,##0_);_(* \(#,##0\);_(* "-"_);_(@_)</c:formatCode>
                <c:ptCount val="9"/>
                <c:pt idx="0">
                  <c:v>104218</c:v>
                </c:pt>
                <c:pt idx="1">
                  <c:v>3327438</c:v>
                </c:pt>
                <c:pt idx="2">
                  <c:v>1806516</c:v>
                </c:pt>
                <c:pt idx="3">
                  <c:v>288576</c:v>
                </c:pt>
                <c:pt idx="4">
                  <c:v>324341</c:v>
                </c:pt>
                <c:pt idx="5">
                  <c:v>869660</c:v>
                </c:pt>
                <c:pt idx="6">
                  <c:v>419458</c:v>
                </c:pt>
                <c:pt idx="7">
                  <c:v>1138091</c:v>
                </c:pt>
                <c:pt idx="8">
                  <c:v>884590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58-4551-94DC-AAAA18F7993F}"/>
            </c:ext>
          </c:extLst>
        </c:ser>
        <c:ser>
          <c:idx val="3"/>
          <c:order val="3"/>
          <c:tx>
            <c:strRef>
              <c:f>'CC 2011_2020'!$E$4:$E$5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'CC 2011_2020'!$A$6:$A$15</c:f>
              <c:strCache>
                <c:ptCount val="9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MENDOZA</c:v>
                </c:pt>
                <c:pt idx="5">
                  <c:v>MISIONES</c:v>
                </c:pt>
                <c:pt idx="6">
                  <c:v>RESISTENCIA</c:v>
                </c:pt>
                <c:pt idx="7">
                  <c:v>ROSARIO</c:v>
                </c:pt>
                <c:pt idx="8">
                  <c:v>TUCUMAN</c:v>
                </c:pt>
              </c:strCache>
            </c:strRef>
          </c:cat>
          <c:val>
            <c:numRef>
              <c:f>'CC 2011_2020'!$E$6:$E$15</c:f>
              <c:numCache>
                <c:formatCode>_(* #,##0_);_(* \(#,##0\);_(* "-"_);_(@_)</c:formatCode>
                <c:ptCount val="9"/>
                <c:pt idx="0">
                  <c:v>64253</c:v>
                </c:pt>
                <c:pt idx="1">
                  <c:v>2849247</c:v>
                </c:pt>
                <c:pt idx="2">
                  <c:v>1356285</c:v>
                </c:pt>
                <c:pt idx="3">
                  <c:v>348269</c:v>
                </c:pt>
                <c:pt idx="4">
                  <c:v>325562</c:v>
                </c:pt>
                <c:pt idx="5">
                  <c:v>862486</c:v>
                </c:pt>
                <c:pt idx="6">
                  <c:v>404462</c:v>
                </c:pt>
                <c:pt idx="7">
                  <c:v>1044928</c:v>
                </c:pt>
                <c:pt idx="8">
                  <c:v>810524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58-4551-94DC-AAAA18F7993F}"/>
            </c:ext>
          </c:extLst>
        </c:ser>
        <c:ser>
          <c:idx val="4"/>
          <c:order val="4"/>
          <c:tx>
            <c:strRef>
              <c:f>'CC 2011_2020'!$F$4:$F$5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'CC 2011_2020'!$A$6:$A$15</c:f>
              <c:strCache>
                <c:ptCount val="9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MENDOZA</c:v>
                </c:pt>
                <c:pt idx="5">
                  <c:v>MISIONES</c:v>
                </c:pt>
                <c:pt idx="6">
                  <c:v>RESISTENCIA</c:v>
                </c:pt>
                <c:pt idx="7">
                  <c:v>ROSARIO</c:v>
                </c:pt>
                <c:pt idx="8">
                  <c:v>TUCUMAN</c:v>
                </c:pt>
              </c:strCache>
            </c:strRef>
          </c:cat>
          <c:val>
            <c:numRef>
              <c:f>'CC 2011_2020'!$F$6:$F$15</c:f>
              <c:numCache>
                <c:formatCode>_(* #,##0_);_(* \(#,##0\);_(* "-"_);_(@_)</c:formatCode>
                <c:ptCount val="9"/>
                <c:pt idx="0">
                  <c:v>58573</c:v>
                </c:pt>
                <c:pt idx="1">
                  <c:v>2245868</c:v>
                </c:pt>
                <c:pt idx="2">
                  <c:v>1324093</c:v>
                </c:pt>
                <c:pt idx="3">
                  <c:v>176347</c:v>
                </c:pt>
                <c:pt idx="4">
                  <c:v>339617</c:v>
                </c:pt>
                <c:pt idx="5">
                  <c:v>648793</c:v>
                </c:pt>
                <c:pt idx="6">
                  <c:v>307997</c:v>
                </c:pt>
                <c:pt idx="7">
                  <c:v>1121404</c:v>
                </c:pt>
                <c:pt idx="8">
                  <c:v>755395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58-4551-94DC-AAAA18F7993F}"/>
            </c:ext>
          </c:extLst>
        </c:ser>
        <c:ser>
          <c:idx val="5"/>
          <c:order val="5"/>
          <c:tx>
            <c:strRef>
              <c:f>'CC 2011_2020'!$G$4:$G$5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'CC 2011_2020'!$A$6:$A$15</c:f>
              <c:strCache>
                <c:ptCount val="9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MENDOZA</c:v>
                </c:pt>
                <c:pt idx="5">
                  <c:v>MISIONES</c:v>
                </c:pt>
                <c:pt idx="6">
                  <c:v>RESISTENCIA</c:v>
                </c:pt>
                <c:pt idx="7">
                  <c:v>ROSARIO</c:v>
                </c:pt>
                <c:pt idx="8">
                  <c:v>TUCUMAN</c:v>
                </c:pt>
              </c:strCache>
            </c:strRef>
          </c:cat>
          <c:val>
            <c:numRef>
              <c:f>'CC 2011_2020'!$G$6:$G$15</c:f>
              <c:numCache>
                <c:formatCode>_(* #,##0_);_(* \(#,##0\);_(* "-"_);_(@_)</c:formatCode>
                <c:ptCount val="9"/>
                <c:pt idx="1">
                  <c:v>2607232</c:v>
                </c:pt>
                <c:pt idx="2">
                  <c:v>1486218</c:v>
                </c:pt>
                <c:pt idx="4">
                  <c:v>460978</c:v>
                </c:pt>
                <c:pt idx="5">
                  <c:v>881342</c:v>
                </c:pt>
                <c:pt idx="6">
                  <c:v>320585</c:v>
                </c:pt>
                <c:pt idx="7">
                  <c:v>1106362</c:v>
                </c:pt>
                <c:pt idx="8">
                  <c:v>790883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58-4551-94DC-AAAA18F7993F}"/>
            </c:ext>
          </c:extLst>
        </c:ser>
        <c:ser>
          <c:idx val="6"/>
          <c:order val="6"/>
          <c:tx>
            <c:strRef>
              <c:f>'CC 2011_2020'!$H$4:$H$5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'CC 2011_2020'!$A$6:$A$15</c:f>
              <c:strCache>
                <c:ptCount val="9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MENDOZA</c:v>
                </c:pt>
                <c:pt idx="5">
                  <c:v>MISIONES</c:v>
                </c:pt>
                <c:pt idx="6">
                  <c:v>RESISTENCIA</c:v>
                </c:pt>
                <c:pt idx="7">
                  <c:v>ROSARIO</c:v>
                </c:pt>
                <c:pt idx="8">
                  <c:v>TUCUMAN</c:v>
                </c:pt>
              </c:strCache>
            </c:strRef>
          </c:cat>
          <c:val>
            <c:numRef>
              <c:f>'CC 2011_2020'!$H$6:$H$15</c:f>
              <c:numCache>
                <c:formatCode>_(* #,##0_);_(* \(#,##0\);_(* "-"_);_(@_)</c:formatCode>
                <c:ptCount val="9"/>
                <c:pt idx="1">
                  <c:v>2381445</c:v>
                </c:pt>
                <c:pt idx="2">
                  <c:v>1516384</c:v>
                </c:pt>
                <c:pt idx="4">
                  <c:v>477218</c:v>
                </c:pt>
                <c:pt idx="5">
                  <c:v>838468</c:v>
                </c:pt>
                <c:pt idx="6">
                  <c:v>283211</c:v>
                </c:pt>
                <c:pt idx="7">
                  <c:v>1288745</c:v>
                </c:pt>
                <c:pt idx="8">
                  <c:v>982845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58-4551-94DC-AAAA18F7993F}"/>
            </c:ext>
          </c:extLst>
        </c:ser>
        <c:ser>
          <c:idx val="7"/>
          <c:order val="7"/>
          <c:tx>
            <c:strRef>
              <c:f>'CC 2011_2020'!$I$4:$I$5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'CC 2011_2020'!$A$6:$A$15</c:f>
              <c:strCache>
                <c:ptCount val="9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MENDOZA</c:v>
                </c:pt>
                <c:pt idx="5">
                  <c:v>MISIONES</c:v>
                </c:pt>
                <c:pt idx="6">
                  <c:v>RESISTENCIA</c:v>
                </c:pt>
                <c:pt idx="7">
                  <c:v>ROSARIO</c:v>
                </c:pt>
                <c:pt idx="8">
                  <c:v>TUCUMAN</c:v>
                </c:pt>
              </c:strCache>
            </c:strRef>
          </c:cat>
          <c:val>
            <c:numRef>
              <c:f>'CC 2011_2020'!$I$6:$I$15</c:f>
              <c:numCache>
                <c:formatCode>_(* #,##0_);_(* \(#,##0\);_(* "-"_);_(@_)</c:formatCode>
                <c:ptCount val="9"/>
                <c:pt idx="1">
                  <c:v>2940839</c:v>
                </c:pt>
                <c:pt idx="2">
                  <c:v>1578314</c:v>
                </c:pt>
                <c:pt idx="4">
                  <c:v>405331</c:v>
                </c:pt>
                <c:pt idx="5">
                  <c:v>943965</c:v>
                </c:pt>
                <c:pt idx="6">
                  <c:v>261873</c:v>
                </c:pt>
                <c:pt idx="7">
                  <c:v>1330224</c:v>
                </c:pt>
                <c:pt idx="8">
                  <c:v>905774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58-4551-94DC-AAAA18F7993F}"/>
            </c:ext>
          </c:extLst>
        </c:ser>
        <c:ser>
          <c:idx val="8"/>
          <c:order val="8"/>
          <c:tx>
            <c:strRef>
              <c:f>'CC 2011_2020'!$J$4:$J$5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'CC 2011_2020'!$A$6:$A$15</c:f>
              <c:strCache>
                <c:ptCount val="9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MENDOZA</c:v>
                </c:pt>
                <c:pt idx="5">
                  <c:v>MISIONES</c:v>
                </c:pt>
                <c:pt idx="6">
                  <c:v>RESISTENCIA</c:v>
                </c:pt>
                <c:pt idx="7">
                  <c:v>ROSARIO</c:v>
                </c:pt>
                <c:pt idx="8">
                  <c:v>TUCUMAN</c:v>
                </c:pt>
              </c:strCache>
            </c:strRef>
          </c:cat>
          <c:val>
            <c:numRef>
              <c:f>'CC 2011_2020'!$J$6:$J$15</c:f>
              <c:numCache>
                <c:formatCode>_(* #,##0_);_(* \(#,##0\);_(* "-"_);_(@_)</c:formatCode>
                <c:ptCount val="9"/>
                <c:pt idx="1">
                  <c:v>2866747</c:v>
                </c:pt>
                <c:pt idx="2">
                  <c:v>1765758</c:v>
                </c:pt>
                <c:pt idx="4">
                  <c:v>228175</c:v>
                </c:pt>
                <c:pt idx="5">
                  <c:v>1186091</c:v>
                </c:pt>
                <c:pt idx="6">
                  <c:v>349773</c:v>
                </c:pt>
                <c:pt idx="7">
                  <c:v>1378665</c:v>
                </c:pt>
                <c:pt idx="8">
                  <c:v>953519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58-4551-94DC-AAAA18F7993F}"/>
            </c:ext>
          </c:extLst>
        </c:ser>
        <c:ser>
          <c:idx val="9"/>
          <c:order val="9"/>
          <c:tx>
            <c:strRef>
              <c:f>'CC 2011_2020'!$K$4:$K$5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'CC 2011_2020'!$A$6:$A$15</c:f>
              <c:strCache>
                <c:ptCount val="9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MENDOZA</c:v>
                </c:pt>
                <c:pt idx="5">
                  <c:v>MISIONES</c:v>
                </c:pt>
                <c:pt idx="6">
                  <c:v>RESISTENCIA</c:v>
                </c:pt>
                <c:pt idx="7">
                  <c:v>ROSARIO</c:v>
                </c:pt>
                <c:pt idx="8">
                  <c:v>TUCUMAN</c:v>
                </c:pt>
              </c:strCache>
            </c:strRef>
          </c:cat>
          <c:val>
            <c:numRef>
              <c:f>'CC 2011_2020'!$K$6:$K$15</c:f>
              <c:numCache>
                <c:formatCode>_(* #,##0_);_(* \(#,##0\);_(* "-"_);_(@_)</c:formatCode>
                <c:ptCount val="9"/>
                <c:pt idx="1">
                  <c:v>3279832</c:v>
                </c:pt>
                <c:pt idx="2">
                  <c:v>1764264</c:v>
                </c:pt>
                <c:pt idx="4">
                  <c:v>133629</c:v>
                </c:pt>
                <c:pt idx="5">
                  <c:v>1299735</c:v>
                </c:pt>
                <c:pt idx="6">
                  <c:v>372203</c:v>
                </c:pt>
                <c:pt idx="7">
                  <c:v>1526873</c:v>
                </c:pt>
                <c:pt idx="8">
                  <c:v>788670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58-4551-94DC-AAAA18F79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8831104"/>
        <c:axId val="258832640"/>
        <c:axId val="258826688"/>
      </c:bar3DChart>
      <c:catAx>
        <c:axId val="258831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8832640"/>
        <c:crosses val="autoZero"/>
        <c:auto val="1"/>
        <c:lblAlgn val="ctr"/>
        <c:lblOffset val="100"/>
        <c:noMultiLvlLbl val="0"/>
      </c:catAx>
      <c:valAx>
        <c:axId val="25883264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258831104"/>
        <c:crosses val="autoZero"/>
        <c:crossBetween val="between"/>
      </c:valAx>
      <c:serAx>
        <c:axId val="25882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58832640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[2011_2020 EF.xlsx]Envases Comunitarios!Tabla dinámica1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524396168188696E-2"/>
          <c:y val="0.13927577687024881"/>
          <c:w val="0.68375785916241161"/>
          <c:h val="0.6202872267148898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'Envases Comunitarios'!$B$5:$B$6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'Envases Comunitarios'!$A$7:$A$15</c:f>
              <c:strCache>
                <c:ptCount val="8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MISIONES</c:v>
                </c:pt>
                <c:pt idx="5">
                  <c:v>RESISTENCIA</c:v>
                </c:pt>
                <c:pt idx="6">
                  <c:v>ROSARIO</c:v>
                </c:pt>
                <c:pt idx="7">
                  <c:v>TUCUMAN</c:v>
                </c:pt>
              </c:strCache>
            </c:strRef>
          </c:cat>
          <c:val>
            <c:numRef>
              <c:f>'Envases Comunitarios'!$B$7:$B$15</c:f>
              <c:numCache>
                <c:formatCode>_(* #,##0_);_(* \(#,##0\);_(* "-"_);_(@_)</c:formatCode>
                <c:ptCount val="8"/>
                <c:pt idx="1">
                  <c:v>38737</c:v>
                </c:pt>
                <c:pt idx="2">
                  <c:v>1714</c:v>
                </c:pt>
                <c:pt idx="3">
                  <c:v>6987</c:v>
                </c:pt>
                <c:pt idx="4">
                  <c:v>2557</c:v>
                </c:pt>
                <c:pt idx="5">
                  <c:v>9553</c:v>
                </c:pt>
                <c:pt idx="6">
                  <c:v>20697</c:v>
                </c:pt>
                <c:pt idx="7">
                  <c:v>12766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3-49A6-8C0A-C252DF28070D}"/>
            </c:ext>
          </c:extLst>
        </c:ser>
        <c:ser>
          <c:idx val="1"/>
          <c:order val="1"/>
          <c:tx>
            <c:strRef>
              <c:f>'Envases Comunitarios'!$C$5:$C$6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'Envases Comunitarios'!$A$7:$A$15</c:f>
              <c:strCache>
                <c:ptCount val="8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MISIONES</c:v>
                </c:pt>
                <c:pt idx="5">
                  <c:v>RESISTENCIA</c:v>
                </c:pt>
                <c:pt idx="6">
                  <c:v>ROSARIO</c:v>
                </c:pt>
                <c:pt idx="7">
                  <c:v>TUCUMAN</c:v>
                </c:pt>
              </c:strCache>
            </c:strRef>
          </c:cat>
          <c:val>
            <c:numRef>
              <c:f>'Envases Comunitarios'!$C$7:$C$15</c:f>
              <c:numCache>
                <c:formatCode>_(* #,##0_);_(* \(#,##0\);_(* "-"_);_(@_)</c:formatCode>
                <c:ptCount val="8"/>
                <c:pt idx="1">
                  <c:v>20123</c:v>
                </c:pt>
                <c:pt idx="2">
                  <c:v>4207</c:v>
                </c:pt>
                <c:pt idx="3">
                  <c:v>1541</c:v>
                </c:pt>
                <c:pt idx="4">
                  <c:v>15</c:v>
                </c:pt>
                <c:pt idx="5">
                  <c:v>2447</c:v>
                </c:pt>
                <c:pt idx="6">
                  <c:v>6717</c:v>
                </c:pt>
                <c:pt idx="7">
                  <c:v>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3-49A6-8C0A-C252DF28070D}"/>
            </c:ext>
          </c:extLst>
        </c:ser>
        <c:ser>
          <c:idx val="2"/>
          <c:order val="2"/>
          <c:tx>
            <c:strRef>
              <c:f>'Envases Comunitarios'!$D$5:$D$6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'Envases Comunitarios'!$A$7:$A$15</c:f>
              <c:strCache>
                <c:ptCount val="8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MISIONES</c:v>
                </c:pt>
                <c:pt idx="5">
                  <c:v>RESISTENCIA</c:v>
                </c:pt>
                <c:pt idx="6">
                  <c:v>ROSARIO</c:v>
                </c:pt>
                <c:pt idx="7">
                  <c:v>TUCUMAN</c:v>
                </c:pt>
              </c:strCache>
            </c:strRef>
          </c:cat>
          <c:val>
            <c:numRef>
              <c:f>'Envases Comunitarios'!$D$7:$D$15</c:f>
              <c:numCache>
                <c:formatCode>_(* #,##0_);_(* \(#,##0\);_(* "-"_);_(@_)</c:formatCode>
                <c:ptCount val="8"/>
                <c:pt idx="1">
                  <c:v>5098</c:v>
                </c:pt>
                <c:pt idx="2">
                  <c:v>804</c:v>
                </c:pt>
                <c:pt idx="3">
                  <c:v>3004</c:v>
                </c:pt>
                <c:pt idx="4">
                  <c:v>63</c:v>
                </c:pt>
                <c:pt idx="5">
                  <c:v>600</c:v>
                </c:pt>
                <c:pt idx="6">
                  <c:v>1472</c:v>
                </c:pt>
                <c:pt idx="7">
                  <c:v>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53-49A6-8C0A-C252DF28070D}"/>
            </c:ext>
          </c:extLst>
        </c:ser>
        <c:ser>
          <c:idx val="3"/>
          <c:order val="3"/>
          <c:tx>
            <c:strRef>
              <c:f>'Envases Comunitarios'!$E$5:$E$6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'Envases Comunitarios'!$A$7:$A$15</c:f>
              <c:strCache>
                <c:ptCount val="8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MISIONES</c:v>
                </c:pt>
                <c:pt idx="5">
                  <c:v>RESISTENCIA</c:v>
                </c:pt>
                <c:pt idx="6">
                  <c:v>ROSARIO</c:v>
                </c:pt>
                <c:pt idx="7">
                  <c:v>TUCUMAN</c:v>
                </c:pt>
              </c:strCache>
            </c:strRef>
          </c:cat>
          <c:val>
            <c:numRef>
              <c:f>'Envases Comunitarios'!$E$7:$E$15</c:f>
              <c:numCache>
                <c:formatCode>_(* #,##0_);_(* \(#,##0\);_(* "-"_);_(@_)</c:formatCode>
                <c:ptCount val="8"/>
                <c:pt idx="1">
                  <c:v>10998</c:v>
                </c:pt>
                <c:pt idx="2">
                  <c:v>216</c:v>
                </c:pt>
                <c:pt idx="3">
                  <c:v>2916</c:v>
                </c:pt>
                <c:pt idx="4">
                  <c:v>548</c:v>
                </c:pt>
                <c:pt idx="5">
                  <c:v>225</c:v>
                </c:pt>
                <c:pt idx="6">
                  <c:v>1808</c:v>
                </c:pt>
                <c:pt idx="7">
                  <c:v>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53-49A6-8C0A-C252DF28070D}"/>
            </c:ext>
          </c:extLst>
        </c:ser>
        <c:ser>
          <c:idx val="4"/>
          <c:order val="4"/>
          <c:tx>
            <c:strRef>
              <c:f>'Envases Comunitarios'!$F$5:$F$6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'Envases Comunitarios'!$A$7:$A$15</c:f>
              <c:strCache>
                <c:ptCount val="8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MISIONES</c:v>
                </c:pt>
                <c:pt idx="5">
                  <c:v>RESISTENCIA</c:v>
                </c:pt>
                <c:pt idx="6">
                  <c:v>ROSARIO</c:v>
                </c:pt>
                <c:pt idx="7">
                  <c:v>TUCUMAN</c:v>
                </c:pt>
              </c:strCache>
            </c:strRef>
          </c:cat>
          <c:val>
            <c:numRef>
              <c:f>'Envases Comunitarios'!$F$7:$F$15</c:f>
              <c:numCache>
                <c:formatCode>_(* #,##0_);_(* \(#,##0\);_(* "-"_);_(@_)</c:formatCode>
                <c:ptCount val="8"/>
                <c:pt idx="0">
                  <c:v>0</c:v>
                </c:pt>
                <c:pt idx="1">
                  <c:v>1940</c:v>
                </c:pt>
                <c:pt idx="3">
                  <c:v>366</c:v>
                </c:pt>
                <c:pt idx="4">
                  <c:v>0</c:v>
                </c:pt>
                <c:pt idx="5">
                  <c:v>97</c:v>
                </c:pt>
                <c:pt idx="6">
                  <c:v>1449</c:v>
                </c:pt>
                <c:pt idx="7">
                  <c:v>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3-49A6-8C0A-C252DF28070D}"/>
            </c:ext>
          </c:extLst>
        </c:ser>
        <c:ser>
          <c:idx val="5"/>
          <c:order val="5"/>
          <c:tx>
            <c:strRef>
              <c:f>'Envases Comunitarios'!$G$5:$G$6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'Envases Comunitarios'!$A$7:$A$15</c:f>
              <c:strCache>
                <c:ptCount val="8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MISIONES</c:v>
                </c:pt>
                <c:pt idx="5">
                  <c:v>RESISTENCIA</c:v>
                </c:pt>
                <c:pt idx="6">
                  <c:v>ROSARIO</c:v>
                </c:pt>
                <c:pt idx="7">
                  <c:v>TUCUMAN</c:v>
                </c:pt>
              </c:strCache>
            </c:strRef>
          </c:cat>
          <c:val>
            <c:numRef>
              <c:f>'Envases Comunitarios'!$G$7:$G$15</c:f>
              <c:numCache>
                <c:formatCode>_(* #,##0_);_(* \(#,##0\);_(* "-"_);_(@_)</c:formatCode>
                <c:ptCount val="8"/>
                <c:pt idx="1">
                  <c:v>12596</c:v>
                </c:pt>
                <c:pt idx="2">
                  <c:v>0</c:v>
                </c:pt>
                <c:pt idx="4">
                  <c:v>268</c:v>
                </c:pt>
                <c:pt idx="5">
                  <c:v>34</c:v>
                </c:pt>
                <c:pt idx="6">
                  <c:v>434</c:v>
                </c:pt>
                <c:pt idx="7">
                  <c:v>3530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53-49A6-8C0A-C252DF28070D}"/>
            </c:ext>
          </c:extLst>
        </c:ser>
        <c:ser>
          <c:idx val="6"/>
          <c:order val="6"/>
          <c:tx>
            <c:strRef>
              <c:f>'Envases Comunitarios'!$H$5:$H$6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'Envases Comunitarios'!$A$7:$A$15</c:f>
              <c:strCache>
                <c:ptCount val="8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MISIONES</c:v>
                </c:pt>
                <c:pt idx="5">
                  <c:v>RESISTENCIA</c:v>
                </c:pt>
                <c:pt idx="6">
                  <c:v>ROSARIO</c:v>
                </c:pt>
                <c:pt idx="7">
                  <c:v>TUCUMAN</c:v>
                </c:pt>
              </c:strCache>
            </c:strRef>
          </c:cat>
          <c:val>
            <c:numRef>
              <c:f>'Envases Comunitarios'!$H$7:$H$15</c:f>
              <c:numCache>
                <c:formatCode>_(* #,##0_);_(* \(#,##0\);_(* "-"_);_(@_)</c:formatCode>
                <c:ptCount val="8"/>
                <c:pt idx="1">
                  <c:v>21762</c:v>
                </c:pt>
                <c:pt idx="2">
                  <c:v>340</c:v>
                </c:pt>
                <c:pt idx="4">
                  <c:v>105</c:v>
                </c:pt>
                <c:pt idx="5">
                  <c:v>571</c:v>
                </c:pt>
                <c:pt idx="6">
                  <c:v>1524</c:v>
                </c:pt>
                <c:pt idx="7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53-49A6-8C0A-C252DF28070D}"/>
            </c:ext>
          </c:extLst>
        </c:ser>
        <c:ser>
          <c:idx val="7"/>
          <c:order val="7"/>
          <c:tx>
            <c:strRef>
              <c:f>'Envases Comunitarios'!$I$5:$I$6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'Envases Comunitarios'!$A$7:$A$15</c:f>
              <c:strCache>
                <c:ptCount val="8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MISIONES</c:v>
                </c:pt>
                <c:pt idx="5">
                  <c:v>RESISTENCIA</c:v>
                </c:pt>
                <c:pt idx="6">
                  <c:v>ROSARIO</c:v>
                </c:pt>
                <c:pt idx="7">
                  <c:v>TUCUMAN</c:v>
                </c:pt>
              </c:strCache>
            </c:strRef>
          </c:cat>
          <c:val>
            <c:numRef>
              <c:f>'Envases Comunitarios'!$I$7:$I$15</c:f>
              <c:numCache>
                <c:formatCode>_(* #,##0_);_(* \(#,##0\);_(* "-"_);_(@_)</c:formatCode>
                <c:ptCount val="8"/>
                <c:pt idx="1">
                  <c:v>6627</c:v>
                </c:pt>
                <c:pt idx="2">
                  <c:v>106</c:v>
                </c:pt>
                <c:pt idx="4">
                  <c:v>7</c:v>
                </c:pt>
                <c:pt idx="5">
                  <c:v>85</c:v>
                </c:pt>
                <c:pt idx="6">
                  <c:v>394</c:v>
                </c:pt>
                <c:pt idx="7">
                  <c:v>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53-49A6-8C0A-C252DF28070D}"/>
            </c:ext>
          </c:extLst>
        </c:ser>
        <c:ser>
          <c:idx val="8"/>
          <c:order val="8"/>
          <c:tx>
            <c:strRef>
              <c:f>'Envases Comunitarios'!$J$5:$J$6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'Envases Comunitarios'!$A$7:$A$15</c:f>
              <c:strCache>
                <c:ptCount val="8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MISIONES</c:v>
                </c:pt>
                <c:pt idx="5">
                  <c:v>RESISTENCIA</c:v>
                </c:pt>
                <c:pt idx="6">
                  <c:v>ROSARIO</c:v>
                </c:pt>
                <c:pt idx="7">
                  <c:v>TUCUMAN</c:v>
                </c:pt>
              </c:strCache>
            </c:strRef>
          </c:cat>
          <c:val>
            <c:numRef>
              <c:f>'Envases Comunitarios'!$J$7:$J$15</c:f>
              <c:numCache>
                <c:formatCode>_(* #,##0_);_(* \(#,##0\);_(* "-"_);_(@_)</c:formatCode>
                <c:ptCount val="8"/>
                <c:pt idx="1">
                  <c:v>1589</c:v>
                </c:pt>
                <c:pt idx="2">
                  <c:v>1</c:v>
                </c:pt>
                <c:pt idx="4">
                  <c:v>1814</c:v>
                </c:pt>
                <c:pt idx="5">
                  <c:v>72</c:v>
                </c:pt>
                <c:pt idx="6">
                  <c:v>0</c:v>
                </c:pt>
                <c:pt idx="7">
                  <c:v>11226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53-49A6-8C0A-C252DF28070D}"/>
            </c:ext>
          </c:extLst>
        </c:ser>
        <c:ser>
          <c:idx val="9"/>
          <c:order val="9"/>
          <c:tx>
            <c:strRef>
              <c:f>'Envases Comunitarios'!$K$5:$K$6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'Envases Comunitarios'!$A$7:$A$15</c:f>
              <c:strCache>
                <c:ptCount val="8"/>
                <c:pt idx="0">
                  <c:v>BAHIA BLANCA</c:v>
                </c:pt>
                <c:pt idx="1">
                  <c:v>BUENOS AIRES</c:v>
                </c:pt>
                <c:pt idx="2">
                  <c:v>CORDOBA</c:v>
                </c:pt>
                <c:pt idx="3">
                  <c:v>MAR DEL PLATA</c:v>
                </c:pt>
                <c:pt idx="4">
                  <c:v>MISIONES</c:v>
                </c:pt>
                <c:pt idx="5">
                  <c:v>RESISTENCIA</c:v>
                </c:pt>
                <c:pt idx="6">
                  <c:v>ROSARIO</c:v>
                </c:pt>
                <c:pt idx="7">
                  <c:v>TUCUMAN</c:v>
                </c:pt>
              </c:strCache>
            </c:strRef>
          </c:cat>
          <c:val>
            <c:numRef>
              <c:f>'Envases Comunitarios'!$K$7:$K$15</c:f>
              <c:numCache>
                <c:formatCode>_(* #,##0_);_(* \(#,##0\);_(* "-"_);_(@_)</c:formatCode>
                <c:ptCount val="8"/>
                <c:pt idx="1">
                  <c:v>307</c:v>
                </c:pt>
                <c:pt idx="2">
                  <c:v>0</c:v>
                </c:pt>
                <c:pt idx="4">
                  <c:v>40</c:v>
                </c:pt>
                <c:pt idx="5">
                  <c:v>0</c:v>
                </c:pt>
                <c:pt idx="6">
                  <c:v>141</c:v>
                </c:pt>
                <c:pt idx="7">
                  <c:v>10644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53-49A6-8C0A-C252DF280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617536"/>
        <c:axId val="259619072"/>
        <c:axId val="259500672"/>
      </c:bar3DChart>
      <c:catAx>
        <c:axId val="25961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9619072"/>
        <c:crosses val="autoZero"/>
        <c:auto val="1"/>
        <c:lblAlgn val="ctr"/>
        <c:lblOffset val="100"/>
        <c:noMultiLvlLbl val="0"/>
      </c:catAx>
      <c:valAx>
        <c:axId val="25961907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259617536"/>
        <c:crosses val="autoZero"/>
        <c:crossBetween val="between"/>
      </c:valAx>
      <c:serAx>
        <c:axId val="259500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s-AR"/>
          </a:p>
        </c:txPr>
        <c:crossAx val="259619072"/>
        <c:crosses val="autoZero"/>
      </c:serAx>
    </c:plotArea>
    <c:legend>
      <c:legendPos val="r"/>
      <c:layout>
        <c:manualLayout>
          <c:xMode val="edge"/>
          <c:yMode val="edge"/>
          <c:x val="0.87635239567233381"/>
          <c:y val="5.7471264367816091E-2"/>
          <c:w val="0.12364761633711449"/>
          <c:h val="0.5946991215139203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15</xdr:row>
      <xdr:rowOff>171449</xdr:rowOff>
    </xdr:from>
    <xdr:to>
      <xdr:col>11</xdr:col>
      <xdr:colOff>609600</xdr:colOff>
      <xdr:row>46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18</xdr:row>
      <xdr:rowOff>161925</xdr:rowOff>
    </xdr:from>
    <xdr:to>
      <xdr:col>7</xdr:col>
      <xdr:colOff>47625</xdr:colOff>
      <xdr:row>40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PAGINA%20WEB%20ACC/Canjes%202011_2020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81.601318981484" createdVersion="4" refreshedVersion="4" minRefreshableVersion="3" recordCount="931" xr:uid="{00000000-000A-0000-FFFF-FFFF00000000}">
  <cacheSource type="worksheet">
    <worksheetSource name="Tabla2"/>
  </cacheSource>
  <cacheFields count="19">
    <cacheField name="PERIODO" numFmtId="1">
      <sharedItems containsSemiMixedTypes="0" containsString="0" containsNumber="1" containsInteger="1" minValue="2011" maxValue="2020" count="10">
        <n v="2013"/>
        <n v="2014"/>
        <n v="2015"/>
        <n v="2016"/>
        <n v="2017"/>
        <n v="2018"/>
        <n v="2019"/>
        <n v="2020"/>
        <n v="2012"/>
        <n v="2011"/>
      </sharedItems>
    </cacheField>
    <cacheField name="CENTRO DE CANJE" numFmtId="3">
      <sharedItems count="10">
        <s v="BAHIA BLANCA"/>
        <s v="BUENOS AIRES"/>
        <s v="CORDOBA"/>
        <s v="MAR DEL PLATA"/>
        <s v="MENDOZA"/>
        <s v="MISIONES"/>
        <s v="RESISTENCIA"/>
        <s v="ROSARIO"/>
        <s v="TUCUMAN"/>
        <s v="BUENOS ARES" u="1"/>
      </sharedItems>
    </cacheField>
    <cacheField name="EMPRESA" numFmtId="3">
      <sharedItems count="49">
        <s v="CAÑUELAS GAS"/>
        <s v="COOP. COOPETEL"/>
        <s v="COOP. CPE "/>
        <s v="GAS ARECO"/>
        <s v="YPF GAS"/>
        <s v="SURGAS"/>
        <s v="TOTAL ESPECIALIDADES"/>
        <s v="ITALGAS"/>
        <s v="SHELL GAS"/>
        <s v="AMARILLA GAS"/>
        <s v="BRAGAS"/>
        <s v="COOP. CASTELLI"/>
        <s v="COOP. GASCOOP"/>
        <s v="DOLORES GAS"/>
        <s v="LAS VARILLAS GAS "/>
        <s v="LIDER GAS"/>
        <s v="OESTE GAS"/>
        <s v="FEDERAL GAS"/>
        <s v="COOP. CEMDO"/>
        <s v="COOP. CREC GAS"/>
        <s v="COOP. FEL GAS"/>
        <s v="COOP. UCOOP"/>
        <s v="DIMARCO "/>
        <s v="REGION GAS"/>
        <s v="MOLLE GAS"/>
        <s v="SPECIAL GAS"/>
        <s v="COOP. MISCOOP"/>
        <s v="COOP. CLORINDA"/>
        <s v="FUTURO GAS"/>
        <s v="GAS ARGENTINO"/>
        <s v="COOP. GALVEZ"/>
        <s v="PROPANORTE  "/>
        <s v="RHO GAS"/>
        <s v="KARPINO"/>
        <s v="REFSA"/>
        <s v="NATURAL GAS"/>
        <s v="CANDELARIA"/>
        <s v="FEDERAL GAS " u="1"/>
        <s v="COOP UCOOP" u="1"/>
        <s v="COOP. UCOOP GAS" u="1"/>
        <s v="COOP.MISCOOP" u="1"/>
        <s v="NATURAL GAS " u="1"/>
        <s v="PROPANORTE" u="1"/>
        <s v="SHELL" u="1"/>
        <s v="COOP. UCOOP " u="1"/>
        <s v="RAIZEN" u="1"/>
        <s v="MICROGAS" u="1"/>
        <s v="MICROGAS     " u="1"/>
        <s v="REPSOL YPF GAS" u="1"/>
      </sharedItems>
    </cacheField>
    <cacheField name="10 AP" numFmtId="3">
      <sharedItems containsSemiMixedTypes="0" containsString="0" containsNumber="1" containsInteger="1" minValue="0" maxValue="725875"/>
    </cacheField>
    <cacheField name="10 VEN." numFmtId="3">
      <sharedItems containsSemiMixedTypes="0" containsString="0" containsNumber="1" containsInteger="1" minValue="0" maxValue="170734"/>
    </cacheField>
    <cacheField name="10 TOT" numFmtId="3">
      <sharedItems containsSemiMixedTypes="0" containsString="0" containsNumber="1" containsInteger="1" minValue="0" maxValue="772054"/>
    </cacheField>
    <cacheField name="15 AP" numFmtId="3">
      <sharedItems containsSemiMixedTypes="0" containsString="0" containsNumber="1" containsInteger="1" minValue="0" maxValue="7789"/>
    </cacheField>
    <cacheField name="15 VEN" numFmtId="3">
      <sharedItems containsSemiMixedTypes="0" containsString="0" containsNumber="1" containsInteger="1" minValue="0" maxValue="7141"/>
    </cacheField>
    <cacheField name="15 TOT" numFmtId="3">
      <sharedItems containsSemiMixedTypes="0" containsString="0" containsNumber="1" containsInteger="1" minValue="0" maxValue="12265"/>
    </cacheField>
    <cacheField name="30 AP" numFmtId="3">
      <sharedItems containsSemiMixedTypes="0" containsString="0" containsNumber="1" containsInteger="1" minValue="0" maxValue="46"/>
    </cacheField>
    <cacheField name="30 VEN." numFmtId="3">
      <sharedItems containsSemiMixedTypes="0" containsString="0" containsNumber="1" containsInteger="1" minValue="0" maxValue="94"/>
    </cacheField>
    <cacheField name="30 TOT " numFmtId="3">
      <sharedItems containsSemiMixedTypes="0" containsString="0" containsNumber="1" containsInteger="1" minValue="0" maxValue="99"/>
    </cacheField>
    <cacheField name="45 AP" numFmtId="3">
      <sharedItems containsSemiMixedTypes="0" containsString="0" containsNumber="1" containsInteger="1" minValue="-8" maxValue="11697"/>
    </cacheField>
    <cacheField name="45 VEN." numFmtId="3">
      <sharedItems containsSemiMixedTypes="0" containsString="0" containsNumber="1" containsInteger="1" minValue="0" maxValue="3668"/>
    </cacheField>
    <cacheField name="45 TOT" numFmtId="3">
      <sharedItems containsSemiMixedTypes="0" containsString="0" containsNumber="1" containsInteger="1" minValue="0" maxValue="13054"/>
    </cacheField>
    <cacheField name="TOT GRAL" numFmtId="3">
      <sharedItems containsSemiMixedTypes="0" containsString="0" containsNumber="1" containsInteger="1" minValue="1" maxValue="782097"/>
    </cacheField>
    <cacheField name="Pintados" numFmtId="3">
      <sharedItems containsString="0" containsBlank="1" containsNumber="1" containsInteger="1" minValue="0" maxValue="50513"/>
    </cacheField>
    <cacheField name="Sin Pintar" numFmtId="3">
      <sharedItems containsString="0" containsBlank="1" containsNumber="1" containsInteger="1" minValue="0" maxValue="13600"/>
    </cacheField>
    <cacheField name="Total Comunitarios" numFmtId="3">
      <sharedItems containsString="0" containsBlank="1" containsNumber="1" containsInteger="1" minValue="0" maxValue="51203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36.522967592595" createdVersion="4" refreshedVersion="8" minRefreshableVersion="3" recordCount="931" xr:uid="{B4C383E5-2788-48B8-B9C3-706EE2F1761C}">
  <cacheSource type="worksheet">
    <worksheetSource name="Tabla2" r:id="rId2"/>
  </cacheSource>
  <cacheFields count="19">
    <cacheField name="PERIODO" numFmtId="1">
      <sharedItems containsSemiMixedTypes="0" containsString="0" containsNumber="1" containsInteger="1" minValue="2011" maxValue="2020" count="10">
        <n v="2013"/>
        <n v="2014"/>
        <n v="2015"/>
        <n v="2016"/>
        <n v="2017"/>
        <n v="2018"/>
        <n v="2019"/>
        <n v="2020"/>
        <n v="2012"/>
        <n v="2011"/>
      </sharedItems>
    </cacheField>
    <cacheField name="CENTRO DE CANJE" numFmtId="3">
      <sharedItems count="10">
        <s v="BAHIA BLANCA"/>
        <s v="BUENOS AIRES"/>
        <s v="CORDOBA"/>
        <s v="MAR DEL PLATA"/>
        <s v="MENDOZA"/>
        <s v="MISIONES"/>
        <s v="RESISTENCIA"/>
        <s v="ROSARIO"/>
        <s v="TUCUMAN"/>
        <s v="BUENOS ARES" u="1"/>
      </sharedItems>
    </cacheField>
    <cacheField name="EMPRESA" numFmtId="3">
      <sharedItems count="49">
        <s v="CAÑUELAS GAS"/>
        <s v="COOP. COOPETEL"/>
        <s v="COOP. CPE "/>
        <s v="GAS ARECO"/>
        <s v="YPF GAS"/>
        <s v="SURGAS"/>
        <s v="TOTAL ESPECIALIDADES"/>
        <s v="ITALGAS"/>
        <s v="SHELL GAS"/>
        <s v="AMARILLA GAS"/>
        <s v="BRAGAS"/>
        <s v="COOP. CASTELLI"/>
        <s v="COOP. GASCOOP"/>
        <s v="DOLORES GAS"/>
        <s v="LAS VARILLAS GAS "/>
        <s v="LIDER GAS"/>
        <s v="OESTE GAS"/>
        <s v="FEDERAL GAS"/>
        <s v="COOP. CEMDO"/>
        <s v="COOP. CREC GAS"/>
        <s v="COOP. FEL GAS"/>
        <s v="COOP. UCOOP"/>
        <s v="DIMARCO "/>
        <s v="REGION GAS"/>
        <s v="MOLLE GAS"/>
        <s v="SPECIAL GAS"/>
        <s v="COOP. MISCOOP"/>
        <s v="COOP. CLORINDA"/>
        <s v="FUTURO GAS"/>
        <s v="GAS ARGENTINO"/>
        <s v="COOP. GALVEZ"/>
        <s v="PROPANORTE  "/>
        <s v="RHO GAS"/>
        <s v="KARPINO"/>
        <s v="REFSA"/>
        <s v="NATURAL GAS"/>
        <s v="CANDELARIA"/>
        <s v="FEDERAL GAS " u="1"/>
        <s v="COOP UCOOP" u="1"/>
        <s v="COOP. UCOOP GAS" u="1"/>
        <s v="COOP.MISCOOP" u="1"/>
        <s v="NATURAL GAS " u="1"/>
        <s v="PROPANORTE" u="1"/>
        <s v="SHELL" u="1"/>
        <s v="COOP. UCOOP " u="1"/>
        <s v="RAIZEN" u="1"/>
        <s v="MICROGAS" u="1"/>
        <s v="MICROGAS     " u="1"/>
        <s v="REPSOL YPF GAS" u="1"/>
      </sharedItems>
    </cacheField>
    <cacheField name="10 AP" numFmtId="3">
      <sharedItems containsSemiMixedTypes="0" containsString="0" containsNumber="1" containsInteger="1" minValue="0" maxValue="725875"/>
    </cacheField>
    <cacheField name="10 VEN." numFmtId="3">
      <sharedItems containsSemiMixedTypes="0" containsString="0" containsNumber="1" containsInteger="1" minValue="0" maxValue="170734"/>
    </cacheField>
    <cacheField name="10 TOT" numFmtId="3">
      <sharedItems containsSemiMixedTypes="0" containsString="0" containsNumber="1" containsInteger="1" minValue="0" maxValue="772054"/>
    </cacheField>
    <cacheField name="15 AP" numFmtId="3">
      <sharedItems containsSemiMixedTypes="0" containsString="0" containsNumber="1" containsInteger="1" minValue="0" maxValue="7789"/>
    </cacheField>
    <cacheField name="15 VEN" numFmtId="3">
      <sharedItems containsSemiMixedTypes="0" containsString="0" containsNumber="1" containsInteger="1" minValue="0" maxValue="7141"/>
    </cacheField>
    <cacheField name="15 TOT" numFmtId="3">
      <sharedItems containsSemiMixedTypes="0" containsString="0" containsNumber="1" containsInteger="1" minValue="0" maxValue="12265"/>
    </cacheField>
    <cacheField name="30 AP" numFmtId="3">
      <sharedItems containsSemiMixedTypes="0" containsString="0" containsNumber="1" containsInteger="1" minValue="0" maxValue="46"/>
    </cacheField>
    <cacheField name="30 VEN." numFmtId="3">
      <sharedItems containsSemiMixedTypes="0" containsString="0" containsNumber="1" containsInteger="1" minValue="0" maxValue="94"/>
    </cacheField>
    <cacheField name="30 TOT " numFmtId="3">
      <sharedItems containsSemiMixedTypes="0" containsString="0" containsNumber="1" containsInteger="1" minValue="0" maxValue="99"/>
    </cacheField>
    <cacheField name="45 AP" numFmtId="3">
      <sharedItems containsSemiMixedTypes="0" containsString="0" containsNumber="1" containsInteger="1" minValue="-8" maxValue="11697"/>
    </cacheField>
    <cacheField name="45 VEN." numFmtId="3">
      <sharedItems containsSemiMixedTypes="0" containsString="0" containsNumber="1" containsInteger="1" minValue="0" maxValue="3668"/>
    </cacheField>
    <cacheField name="45 TOT" numFmtId="3">
      <sharedItems containsSemiMixedTypes="0" containsString="0" containsNumber="1" containsInteger="1" minValue="0" maxValue="13054"/>
    </cacheField>
    <cacheField name="TOT GRAL" numFmtId="3">
      <sharedItems containsSemiMixedTypes="0" containsString="0" containsNumber="1" containsInteger="1" minValue="1" maxValue="782097"/>
    </cacheField>
    <cacheField name="Pintados" numFmtId="3">
      <sharedItems containsString="0" containsBlank="1" containsNumber="1" containsInteger="1" minValue="0" maxValue="50513"/>
    </cacheField>
    <cacheField name="Sin Pintar" numFmtId="3">
      <sharedItems containsString="0" containsBlank="1" containsNumber="1" containsInteger="1" minValue="0" maxValue="13600"/>
    </cacheField>
    <cacheField name="Total Comunitarios" numFmtId="3">
      <sharedItems containsString="0" containsBlank="1" containsNumber="1" containsInteger="1" minValue="0" maxValue="51203"/>
    </cacheField>
  </cacheFields>
  <extLst>
    <ext xmlns:x14="http://schemas.microsoft.com/office/spreadsheetml/2009/9/main" uri="{725AE2AE-9491-48be-B2B4-4EB974FC3084}">
      <x14:pivotCacheDefinition pivotCacheId="30029785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1">
  <r>
    <x v="0"/>
    <x v="0"/>
    <x v="0"/>
    <n v="16946"/>
    <n v="4705"/>
    <n v="21651"/>
    <n v="0"/>
    <n v="0"/>
    <n v="0"/>
    <n v="0"/>
    <n v="0"/>
    <n v="0"/>
    <n v="9"/>
    <n v="35"/>
    <n v="44"/>
    <n v="21695"/>
    <n v="88"/>
    <n v="1633"/>
    <n v="1721"/>
  </r>
  <r>
    <x v="0"/>
    <x v="0"/>
    <x v="1"/>
    <n v="4557"/>
    <n v="204"/>
    <n v="4761"/>
    <n v="0"/>
    <n v="2"/>
    <n v="2"/>
    <n v="0"/>
    <n v="0"/>
    <n v="0"/>
    <n v="66"/>
    <n v="55"/>
    <n v="121"/>
    <n v="4884"/>
    <n v="15"/>
    <n v="1968"/>
    <n v="1983"/>
  </r>
  <r>
    <x v="0"/>
    <x v="0"/>
    <x v="2"/>
    <n v="8568"/>
    <n v="238"/>
    <n v="8806"/>
    <n v="15"/>
    <n v="16"/>
    <n v="31"/>
    <n v="0"/>
    <n v="0"/>
    <n v="0"/>
    <n v="161"/>
    <n v="181"/>
    <n v="342"/>
    <n v="9179"/>
    <n v="1207"/>
    <n v="2758"/>
    <n v="3965"/>
  </r>
  <r>
    <x v="0"/>
    <x v="0"/>
    <x v="3"/>
    <n v="3734"/>
    <n v="2877"/>
    <n v="6611"/>
    <n v="0"/>
    <n v="0"/>
    <n v="0"/>
    <n v="0"/>
    <n v="0"/>
    <n v="0"/>
    <n v="12"/>
    <n v="62"/>
    <n v="74"/>
    <n v="6685"/>
    <n v="0"/>
    <n v="42"/>
    <n v="42"/>
  </r>
  <r>
    <x v="0"/>
    <x v="0"/>
    <x v="4"/>
    <n v="12252"/>
    <n v="2876"/>
    <n v="15128"/>
    <n v="0"/>
    <n v="0"/>
    <n v="0"/>
    <n v="0"/>
    <n v="0"/>
    <n v="0"/>
    <n v="152"/>
    <n v="252"/>
    <n v="404"/>
    <n v="15532"/>
    <n v="5"/>
    <n v="66"/>
    <n v="71"/>
  </r>
  <r>
    <x v="0"/>
    <x v="0"/>
    <x v="5"/>
    <n v="3725"/>
    <n v="1223"/>
    <n v="4948"/>
    <n v="0"/>
    <n v="0"/>
    <n v="0"/>
    <n v="0"/>
    <n v="0"/>
    <n v="0"/>
    <n v="36"/>
    <n v="104"/>
    <n v="140"/>
    <n v="5088"/>
    <n v="0"/>
    <n v="20"/>
    <n v="20"/>
  </r>
  <r>
    <x v="0"/>
    <x v="0"/>
    <x v="6"/>
    <n v="23487"/>
    <n v="5879"/>
    <n v="29366"/>
    <n v="0"/>
    <n v="0"/>
    <n v="0"/>
    <n v="0"/>
    <n v="0"/>
    <n v="0"/>
    <n v="101"/>
    <n v="126"/>
    <n v="227"/>
    <n v="29593"/>
    <n v="0"/>
    <n v="66"/>
    <n v="66"/>
  </r>
  <r>
    <x v="0"/>
    <x v="0"/>
    <x v="7"/>
    <n v="8909"/>
    <n v="1419"/>
    <n v="10328"/>
    <n v="9"/>
    <n v="0"/>
    <n v="9"/>
    <n v="4"/>
    <n v="0"/>
    <n v="4"/>
    <n v="13"/>
    <n v="11"/>
    <n v="24"/>
    <n v="10365"/>
    <n v="0"/>
    <n v="197"/>
    <n v="197"/>
  </r>
  <r>
    <x v="0"/>
    <x v="0"/>
    <x v="8"/>
    <n v="1197"/>
    <n v="0"/>
    <n v="1197"/>
    <n v="0"/>
    <n v="0"/>
    <n v="0"/>
    <n v="0"/>
    <n v="0"/>
    <n v="0"/>
    <n v="0"/>
    <n v="0"/>
    <n v="0"/>
    <n v="1197"/>
    <n v="0"/>
    <n v="0"/>
    <n v="0"/>
  </r>
  <r>
    <x v="0"/>
    <x v="1"/>
    <x v="9"/>
    <n v="266748"/>
    <n v="9369"/>
    <n v="276117"/>
    <n v="79"/>
    <n v="190"/>
    <n v="269"/>
    <n v="3"/>
    <n v="14"/>
    <n v="17"/>
    <n v="1582"/>
    <n v="486"/>
    <n v="2068"/>
    <n v="278471"/>
    <n v="4717"/>
    <n v="381"/>
    <n v="5098"/>
  </r>
  <r>
    <x v="0"/>
    <x v="1"/>
    <x v="10"/>
    <n v="174017"/>
    <n v="12874"/>
    <n v="186891"/>
    <n v="100"/>
    <n v="67"/>
    <n v="167"/>
    <n v="0"/>
    <n v="0"/>
    <n v="0"/>
    <n v="524"/>
    <n v="273"/>
    <n v="797"/>
    <n v="187855"/>
    <n v="6423"/>
    <n v="100"/>
    <n v="6523"/>
  </r>
  <r>
    <x v="0"/>
    <x v="1"/>
    <x v="0"/>
    <n v="437530"/>
    <n v="170734"/>
    <n v="608264"/>
    <n v="86"/>
    <n v="870"/>
    <n v="956"/>
    <n v="0"/>
    <n v="2"/>
    <n v="2"/>
    <n v="1859"/>
    <n v="961"/>
    <n v="2820"/>
    <n v="612042"/>
    <n v="435"/>
    <n v="783"/>
    <n v="1218"/>
  </r>
  <r>
    <x v="0"/>
    <x v="1"/>
    <x v="11"/>
    <n v="49117"/>
    <n v="4443"/>
    <n v="53560"/>
    <n v="30"/>
    <n v="60"/>
    <n v="90"/>
    <n v="0"/>
    <n v="0"/>
    <n v="0"/>
    <n v="199"/>
    <n v="239"/>
    <n v="438"/>
    <n v="54088"/>
    <n v="85"/>
    <n v="0"/>
    <n v="85"/>
  </r>
  <r>
    <x v="0"/>
    <x v="1"/>
    <x v="12"/>
    <n v="0"/>
    <n v="0"/>
    <n v="0"/>
    <n v="0"/>
    <n v="0"/>
    <n v="0"/>
    <n v="0"/>
    <n v="0"/>
    <n v="0"/>
    <n v="252"/>
    <n v="287"/>
    <n v="539"/>
    <n v="539"/>
    <n v="0"/>
    <n v="0"/>
    <n v="0"/>
  </r>
  <r>
    <x v="0"/>
    <x v="1"/>
    <x v="13"/>
    <n v="328609"/>
    <n v="15564"/>
    <n v="344173"/>
    <n v="116"/>
    <n v="184"/>
    <n v="300"/>
    <n v="0"/>
    <n v="0"/>
    <n v="0"/>
    <n v="1978"/>
    <n v="741"/>
    <n v="2719"/>
    <n v="347192"/>
    <n v="2528"/>
    <n v="1355"/>
    <n v="3883"/>
  </r>
  <r>
    <x v="0"/>
    <x v="1"/>
    <x v="3"/>
    <n v="208928"/>
    <n v="52698"/>
    <n v="261626"/>
    <n v="113"/>
    <n v="263"/>
    <n v="376"/>
    <n v="3"/>
    <n v="7"/>
    <n v="10"/>
    <n v="2610"/>
    <n v="867"/>
    <n v="3477"/>
    <n v="265489"/>
    <n v="4366"/>
    <n v="122"/>
    <n v="4488"/>
  </r>
  <r>
    <x v="0"/>
    <x v="1"/>
    <x v="7"/>
    <n v="157405"/>
    <n v="50933"/>
    <n v="208338"/>
    <n v="68"/>
    <n v="229"/>
    <n v="297"/>
    <n v="0"/>
    <n v="0"/>
    <n v="0"/>
    <n v="724"/>
    <n v="160"/>
    <n v="884"/>
    <n v="209519"/>
    <n v="3023"/>
    <n v="1112"/>
    <n v="4135"/>
  </r>
  <r>
    <x v="0"/>
    <x v="1"/>
    <x v="14"/>
    <n v="132820"/>
    <n v="19896"/>
    <n v="152716"/>
    <n v="34"/>
    <n v="125"/>
    <n v="159"/>
    <n v="0"/>
    <n v="0"/>
    <n v="0"/>
    <n v="23"/>
    <n v="131"/>
    <n v="154"/>
    <n v="153029"/>
    <n v="645"/>
    <n v="0"/>
    <n v="645"/>
  </r>
  <r>
    <x v="0"/>
    <x v="1"/>
    <x v="15"/>
    <n v="0"/>
    <n v="0"/>
    <n v="0"/>
    <n v="0"/>
    <n v="0"/>
    <n v="0"/>
    <n v="0"/>
    <n v="0"/>
    <n v="0"/>
    <n v="260"/>
    <n v="135"/>
    <n v="395"/>
    <n v="395"/>
    <n v="0"/>
    <n v="0"/>
    <n v="0"/>
  </r>
  <r>
    <x v="0"/>
    <x v="1"/>
    <x v="16"/>
    <n v="0"/>
    <n v="0"/>
    <n v="0"/>
    <n v="0"/>
    <n v="0"/>
    <n v="0"/>
    <n v="0"/>
    <n v="0"/>
    <n v="0"/>
    <n v="24"/>
    <n v="6"/>
    <n v="30"/>
    <n v="30"/>
    <n v="0"/>
    <n v="0"/>
    <n v="0"/>
  </r>
  <r>
    <x v="0"/>
    <x v="1"/>
    <x v="4"/>
    <n v="372586"/>
    <n v="31222"/>
    <n v="403808"/>
    <n v="0"/>
    <n v="756"/>
    <n v="756"/>
    <n v="29"/>
    <n v="28"/>
    <n v="57"/>
    <n v="3641"/>
    <n v="2545"/>
    <n v="6186"/>
    <n v="410807"/>
    <n v="286"/>
    <n v="29"/>
    <n v="315"/>
  </r>
  <r>
    <x v="0"/>
    <x v="1"/>
    <x v="8"/>
    <n v="208591"/>
    <n v="19515"/>
    <n v="228106"/>
    <n v="106"/>
    <n v="421"/>
    <n v="527"/>
    <n v="0"/>
    <n v="46"/>
    <n v="46"/>
    <n v="1615"/>
    <n v="2893"/>
    <n v="4508"/>
    <n v="233187"/>
    <n v="5040"/>
    <n v="300"/>
    <n v="5340"/>
  </r>
  <r>
    <x v="0"/>
    <x v="1"/>
    <x v="5"/>
    <n v="99125"/>
    <n v="6566"/>
    <n v="105691"/>
    <n v="63"/>
    <n v="131"/>
    <n v="194"/>
    <n v="0"/>
    <n v="0"/>
    <n v="0"/>
    <n v="1217"/>
    <n v="350"/>
    <n v="1567"/>
    <n v="107452"/>
    <n v="2270"/>
    <n v="668"/>
    <n v="2938"/>
  </r>
  <r>
    <x v="0"/>
    <x v="1"/>
    <x v="6"/>
    <n v="359367"/>
    <n v="38217"/>
    <n v="397584"/>
    <n v="197"/>
    <n v="477"/>
    <n v="674"/>
    <n v="0"/>
    <n v="0"/>
    <n v="0"/>
    <n v="2136"/>
    <n v="1435"/>
    <n v="3571"/>
    <n v="401829"/>
    <n v="19"/>
    <n v="0"/>
    <n v="19"/>
  </r>
  <r>
    <x v="0"/>
    <x v="1"/>
    <x v="17"/>
    <n v="65187"/>
    <n v="0"/>
    <n v="65187"/>
    <n v="0"/>
    <n v="0"/>
    <n v="0"/>
    <n v="0"/>
    <n v="0"/>
    <n v="0"/>
    <n v="327"/>
    <n v="0"/>
    <n v="327"/>
    <n v="65514"/>
    <n v="0"/>
    <n v="0"/>
    <n v="0"/>
  </r>
  <r>
    <x v="0"/>
    <x v="2"/>
    <x v="9"/>
    <n v="38556"/>
    <n v="4079"/>
    <n v="42635"/>
    <n v="0"/>
    <n v="8"/>
    <n v="8"/>
    <n v="1"/>
    <n v="10"/>
    <n v="11"/>
    <n v="786"/>
    <n v="279"/>
    <n v="1065"/>
    <n v="43719"/>
    <n v="804"/>
    <n v="0"/>
    <n v="804"/>
  </r>
  <r>
    <x v="0"/>
    <x v="2"/>
    <x v="0"/>
    <n v="226488"/>
    <n v="40918"/>
    <n v="267406"/>
    <n v="17"/>
    <n v="470"/>
    <n v="487"/>
    <n v="0"/>
    <n v="6"/>
    <n v="6"/>
    <n v="1229"/>
    <n v="304"/>
    <n v="1533"/>
    <n v="269432"/>
    <n v="24"/>
    <n v="7"/>
    <n v="31"/>
  </r>
  <r>
    <x v="0"/>
    <x v="2"/>
    <x v="18"/>
    <n v="23221"/>
    <n v="964"/>
    <n v="24185"/>
    <n v="49"/>
    <n v="30"/>
    <n v="79"/>
    <n v="0"/>
    <n v="0"/>
    <n v="0"/>
    <n v="383"/>
    <n v="181"/>
    <n v="564"/>
    <n v="24828"/>
    <n v="363"/>
    <n v="2"/>
    <n v="365"/>
  </r>
  <r>
    <x v="0"/>
    <x v="2"/>
    <x v="19"/>
    <n v="44806"/>
    <n v="1856"/>
    <n v="46662"/>
    <n v="23"/>
    <n v="25"/>
    <n v="48"/>
    <n v="0"/>
    <n v="0"/>
    <n v="0"/>
    <n v="93"/>
    <n v="6"/>
    <n v="99"/>
    <n v="46809"/>
    <n v="1894"/>
    <n v="0"/>
    <n v="1894"/>
  </r>
  <r>
    <x v="0"/>
    <x v="2"/>
    <x v="20"/>
    <n v="0"/>
    <n v="0"/>
    <n v="0"/>
    <n v="0"/>
    <n v="0"/>
    <n v="0"/>
    <n v="0"/>
    <n v="0"/>
    <n v="0"/>
    <n v="316"/>
    <n v="81"/>
    <n v="397"/>
    <n v="397"/>
    <n v="4"/>
    <n v="3"/>
    <n v="7"/>
  </r>
  <r>
    <x v="0"/>
    <x v="2"/>
    <x v="21"/>
    <n v="16823"/>
    <n v="412"/>
    <n v="17235"/>
    <n v="53"/>
    <n v="29"/>
    <n v="82"/>
    <n v="0"/>
    <n v="0"/>
    <n v="0"/>
    <n v="686"/>
    <n v="193"/>
    <n v="879"/>
    <n v="18196"/>
    <n v="231"/>
    <n v="0"/>
    <n v="231"/>
  </r>
  <r>
    <x v="0"/>
    <x v="2"/>
    <x v="22"/>
    <n v="90803"/>
    <n v="3095"/>
    <n v="93898"/>
    <n v="34"/>
    <n v="78"/>
    <n v="112"/>
    <n v="0"/>
    <n v="8"/>
    <n v="8"/>
    <n v="918"/>
    <n v="477"/>
    <n v="1395"/>
    <n v="95413"/>
    <n v="4071"/>
    <n v="44"/>
    <n v="4115"/>
  </r>
  <r>
    <x v="0"/>
    <x v="2"/>
    <x v="7"/>
    <n v="131167"/>
    <n v="37273"/>
    <n v="168440"/>
    <n v="879"/>
    <n v="124"/>
    <n v="1003"/>
    <n v="0"/>
    <n v="5"/>
    <n v="5"/>
    <n v="696"/>
    <n v="285"/>
    <n v="981"/>
    <n v="170429"/>
    <n v="208"/>
    <n v="0"/>
    <n v="208"/>
  </r>
  <r>
    <x v="0"/>
    <x v="2"/>
    <x v="14"/>
    <n v="78496"/>
    <n v="33671"/>
    <n v="112167"/>
    <n v="0"/>
    <n v="0"/>
    <n v="0"/>
    <n v="0"/>
    <n v="0"/>
    <n v="0"/>
    <n v="200"/>
    <n v="104"/>
    <n v="304"/>
    <n v="112471"/>
    <n v="13580"/>
    <n v="67"/>
    <n v="13647"/>
  </r>
  <r>
    <x v="0"/>
    <x v="2"/>
    <x v="23"/>
    <n v="70157"/>
    <n v="62050"/>
    <n v="132207"/>
    <n v="82"/>
    <n v="241"/>
    <n v="323"/>
    <n v="0"/>
    <n v="3"/>
    <n v="3"/>
    <n v="1957"/>
    <n v="435"/>
    <n v="2392"/>
    <n v="134925"/>
    <n v="83"/>
    <n v="4"/>
    <n v="87"/>
  </r>
  <r>
    <x v="0"/>
    <x v="2"/>
    <x v="24"/>
    <n v="0"/>
    <n v="0"/>
    <n v="0"/>
    <n v="0"/>
    <n v="0"/>
    <n v="0"/>
    <n v="0"/>
    <n v="0"/>
    <n v="0"/>
    <n v="1004"/>
    <n v="267"/>
    <n v="1271"/>
    <n v="1271"/>
    <n v="4"/>
    <n v="0"/>
    <n v="4"/>
  </r>
  <r>
    <x v="0"/>
    <x v="2"/>
    <x v="4"/>
    <n v="215415"/>
    <n v="11782"/>
    <n v="227197"/>
    <n v="1030"/>
    <n v="924"/>
    <n v="1954"/>
    <n v="9"/>
    <n v="10"/>
    <n v="19"/>
    <n v="4975"/>
    <n v="3013"/>
    <n v="7988"/>
    <n v="237158"/>
    <n v="26166"/>
    <n v="97"/>
    <n v="26263"/>
  </r>
  <r>
    <x v="0"/>
    <x v="2"/>
    <x v="8"/>
    <n v="68511"/>
    <n v="10148"/>
    <n v="78659"/>
    <n v="12"/>
    <n v="78"/>
    <n v="90"/>
    <n v="8"/>
    <n v="1"/>
    <n v="9"/>
    <n v="1318"/>
    <n v="2130"/>
    <n v="3448"/>
    <n v="82206"/>
    <n v="942"/>
    <n v="2"/>
    <n v="944"/>
  </r>
  <r>
    <x v="0"/>
    <x v="2"/>
    <x v="25"/>
    <n v="79167"/>
    <n v="11400"/>
    <n v="90567"/>
    <n v="0"/>
    <n v="399"/>
    <n v="399"/>
    <n v="0"/>
    <n v="0"/>
    <n v="0"/>
    <n v="1641"/>
    <n v="700"/>
    <n v="2341"/>
    <n v="93307"/>
    <n v="4704"/>
    <n v="371"/>
    <n v="5075"/>
  </r>
  <r>
    <x v="0"/>
    <x v="2"/>
    <x v="5"/>
    <n v="101560"/>
    <n v="6470"/>
    <n v="108030"/>
    <n v="2"/>
    <n v="28"/>
    <n v="30"/>
    <n v="0"/>
    <n v="0"/>
    <n v="0"/>
    <n v="1460"/>
    <n v="174"/>
    <n v="1634"/>
    <n v="109694"/>
    <n v="57"/>
    <n v="22"/>
    <n v="79"/>
  </r>
  <r>
    <x v="0"/>
    <x v="2"/>
    <x v="6"/>
    <n v="349144"/>
    <n v="7667"/>
    <n v="356811"/>
    <n v="377"/>
    <n v="768"/>
    <n v="1145"/>
    <n v="1"/>
    <n v="8"/>
    <n v="9"/>
    <n v="3924"/>
    <n v="1221"/>
    <n v="5145"/>
    <n v="363110"/>
    <n v="79"/>
    <n v="32"/>
    <n v="111"/>
  </r>
  <r>
    <x v="0"/>
    <x v="2"/>
    <x v="3"/>
    <n v="2503"/>
    <n v="357"/>
    <n v="2860"/>
    <n v="0"/>
    <n v="0"/>
    <n v="0"/>
    <n v="0"/>
    <n v="0"/>
    <n v="0"/>
    <n v="0"/>
    <n v="0"/>
    <n v="0"/>
    <n v="2860"/>
    <n v="0"/>
    <n v="0"/>
    <n v="0"/>
  </r>
  <r>
    <x v="0"/>
    <x v="2"/>
    <x v="26"/>
    <n v="0"/>
    <n v="0"/>
    <n v="0"/>
    <n v="0"/>
    <n v="0"/>
    <n v="0"/>
    <n v="0"/>
    <n v="0"/>
    <n v="0"/>
    <n v="291"/>
    <n v="0"/>
    <n v="291"/>
    <n v="291"/>
    <n v="7"/>
    <n v="0"/>
    <n v="7"/>
  </r>
  <r>
    <x v="0"/>
    <x v="3"/>
    <x v="9"/>
    <n v="47866"/>
    <n v="1754"/>
    <n v="49620"/>
    <n v="24"/>
    <n v="43"/>
    <n v="67"/>
    <n v="0"/>
    <n v="3"/>
    <n v="3"/>
    <n v="252"/>
    <n v="89"/>
    <n v="341"/>
    <n v="50031"/>
    <n v="3004"/>
    <n v="0"/>
    <n v="3004"/>
  </r>
  <r>
    <x v="0"/>
    <x v="3"/>
    <x v="0"/>
    <n v="42776"/>
    <n v="6223"/>
    <n v="48999"/>
    <n v="28"/>
    <n v="194"/>
    <n v="222"/>
    <n v="2"/>
    <n v="5"/>
    <n v="7"/>
    <n v="380"/>
    <n v="60"/>
    <n v="440"/>
    <n v="49668"/>
    <n v="1369"/>
    <n v="0"/>
    <n v="1369"/>
  </r>
  <r>
    <x v="0"/>
    <x v="3"/>
    <x v="11"/>
    <n v="2951"/>
    <n v="662"/>
    <n v="3613"/>
    <n v="32"/>
    <n v="9"/>
    <n v="41"/>
    <n v="0"/>
    <n v="0"/>
    <n v="0"/>
    <n v="67"/>
    <n v="59"/>
    <n v="126"/>
    <n v="3780"/>
    <n v="134"/>
    <n v="0"/>
    <n v="134"/>
  </r>
  <r>
    <x v="0"/>
    <x v="3"/>
    <x v="13"/>
    <n v="47443"/>
    <n v="2385"/>
    <n v="49828"/>
    <n v="15"/>
    <n v="43"/>
    <n v="58"/>
    <n v="0"/>
    <n v="1"/>
    <n v="1"/>
    <n v="262"/>
    <n v="220"/>
    <n v="482"/>
    <n v="50369"/>
    <n v="1544"/>
    <n v="0"/>
    <n v="1544"/>
  </r>
  <r>
    <x v="0"/>
    <x v="3"/>
    <x v="3"/>
    <n v="11857"/>
    <n v="3172"/>
    <n v="15029"/>
    <n v="23"/>
    <n v="45"/>
    <n v="68"/>
    <n v="0"/>
    <n v="0"/>
    <n v="0"/>
    <n v="640"/>
    <n v="111"/>
    <n v="751"/>
    <n v="15848"/>
    <n v="73"/>
    <n v="0"/>
    <n v="73"/>
  </r>
  <r>
    <x v="0"/>
    <x v="3"/>
    <x v="7"/>
    <n v="16636"/>
    <n v="7541"/>
    <n v="24177"/>
    <n v="17"/>
    <n v="31"/>
    <n v="48"/>
    <n v="3"/>
    <n v="4"/>
    <n v="7"/>
    <n v="39"/>
    <n v="25"/>
    <n v="64"/>
    <n v="24296"/>
    <n v="322"/>
    <n v="0"/>
    <n v="322"/>
  </r>
  <r>
    <x v="0"/>
    <x v="3"/>
    <x v="4"/>
    <n v="45442"/>
    <n v="1156"/>
    <n v="46598"/>
    <n v="124"/>
    <n v="155"/>
    <n v="279"/>
    <n v="1"/>
    <n v="2"/>
    <n v="3"/>
    <n v="614"/>
    <n v="296"/>
    <n v="910"/>
    <n v="47790"/>
    <n v="323"/>
    <n v="0"/>
    <n v="323"/>
  </r>
  <r>
    <x v="0"/>
    <x v="3"/>
    <x v="8"/>
    <n v="3692"/>
    <n v="557"/>
    <n v="4249"/>
    <n v="28"/>
    <n v="165"/>
    <n v="193"/>
    <n v="0"/>
    <n v="0"/>
    <n v="0"/>
    <n v="111"/>
    <n v="99"/>
    <n v="210"/>
    <n v="4652"/>
    <n v="78"/>
    <n v="0"/>
    <n v="78"/>
  </r>
  <r>
    <x v="0"/>
    <x v="3"/>
    <x v="6"/>
    <n v="38673"/>
    <n v="2627"/>
    <n v="41300"/>
    <n v="63"/>
    <n v="224"/>
    <n v="287"/>
    <n v="0"/>
    <n v="0"/>
    <n v="0"/>
    <n v="383"/>
    <n v="172"/>
    <n v="555"/>
    <n v="42142"/>
    <n v="300"/>
    <n v="0"/>
    <n v="300"/>
  </r>
  <r>
    <x v="0"/>
    <x v="4"/>
    <x v="0"/>
    <n v="70476"/>
    <n v="106"/>
    <n v="70582"/>
    <n v="353"/>
    <n v="406"/>
    <n v="759"/>
    <n v="0"/>
    <n v="0"/>
    <n v="0"/>
    <n v="143"/>
    <n v="32"/>
    <n v="175"/>
    <n v="71516"/>
    <n v="178"/>
    <n v="0"/>
    <n v="178"/>
  </r>
  <r>
    <x v="0"/>
    <x v="4"/>
    <x v="16"/>
    <n v="98377"/>
    <n v="1501"/>
    <n v="99878"/>
    <n v="378"/>
    <n v="48"/>
    <n v="426"/>
    <n v="0"/>
    <n v="0"/>
    <n v="0"/>
    <n v="661"/>
    <n v="244"/>
    <n v="905"/>
    <n v="101209"/>
    <n v="1667"/>
    <n v="0"/>
    <n v="1667"/>
  </r>
  <r>
    <x v="0"/>
    <x v="4"/>
    <x v="4"/>
    <n v="71334"/>
    <n v="1396"/>
    <n v="72730"/>
    <n v="367"/>
    <n v="253"/>
    <n v="620"/>
    <n v="3"/>
    <n v="12"/>
    <n v="15"/>
    <n v="184"/>
    <n v="239"/>
    <n v="423"/>
    <n v="73788"/>
    <n v="5933"/>
    <n v="0"/>
    <n v="5933"/>
  </r>
  <r>
    <x v="0"/>
    <x v="4"/>
    <x v="6"/>
    <n v="76178"/>
    <n v="82"/>
    <n v="76260"/>
    <n v="114"/>
    <n v="1049"/>
    <n v="1163"/>
    <n v="0"/>
    <n v="0"/>
    <n v="0"/>
    <n v="300"/>
    <n v="105"/>
    <n v="405"/>
    <n v="77828"/>
    <n v="365"/>
    <n v="0"/>
    <n v="365"/>
  </r>
  <r>
    <x v="0"/>
    <x v="5"/>
    <x v="9"/>
    <n v="149677"/>
    <n v="93"/>
    <n v="149770"/>
    <n v="134"/>
    <n v="6"/>
    <n v="140"/>
    <n v="0"/>
    <n v="0"/>
    <n v="0"/>
    <n v="618"/>
    <n v="35"/>
    <n v="653"/>
    <n v="150563"/>
    <n v="63"/>
    <n v="0"/>
    <n v="63"/>
  </r>
  <r>
    <x v="0"/>
    <x v="5"/>
    <x v="26"/>
    <n v="115649"/>
    <n v="1678"/>
    <n v="117327"/>
    <n v="74"/>
    <n v="45"/>
    <n v="119"/>
    <n v="0"/>
    <n v="0"/>
    <n v="0"/>
    <n v="542"/>
    <n v="126"/>
    <n v="668"/>
    <n v="118114"/>
    <n v="10"/>
    <n v="0"/>
    <n v="10"/>
  </r>
  <r>
    <x v="0"/>
    <x v="5"/>
    <x v="17"/>
    <n v="244429"/>
    <n v="660"/>
    <n v="245089"/>
    <n v="0"/>
    <n v="60"/>
    <n v="60"/>
    <n v="0"/>
    <n v="0"/>
    <n v="0"/>
    <n v="1019"/>
    <n v="73"/>
    <n v="1092"/>
    <n v="246241"/>
    <n v="290"/>
    <n v="0"/>
    <n v="290"/>
  </r>
  <r>
    <x v="0"/>
    <x v="5"/>
    <x v="7"/>
    <n v="32153"/>
    <n v="6425"/>
    <n v="38578"/>
    <n v="21"/>
    <n v="40"/>
    <n v="61"/>
    <n v="0"/>
    <n v="1"/>
    <n v="1"/>
    <n v="58"/>
    <n v="12"/>
    <n v="70"/>
    <n v="38710"/>
    <n v="0"/>
    <n v="0"/>
    <n v="0"/>
  </r>
  <r>
    <x v="0"/>
    <x v="5"/>
    <x v="4"/>
    <n v="162967"/>
    <n v="1074"/>
    <n v="164041"/>
    <n v="0"/>
    <n v="0"/>
    <n v="0"/>
    <n v="2"/>
    <n v="2"/>
    <n v="4"/>
    <n v="549"/>
    <n v="134"/>
    <n v="683"/>
    <n v="164728"/>
    <n v="781"/>
    <n v="0"/>
    <n v="781"/>
  </r>
  <r>
    <x v="0"/>
    <x v="5"/>
    <x v="8"/>
    <n v="26912"/>
    <n v="66"/>
    <n v="26978"/>
    <n v="2"/>
    <n v="127"/>
    <n v="129"/>
    <n v="1"/>
    <n v="4"/>
    <n v="5"/>
    <n v="150"/>
    <n v="147"/>
    <n v="297"/>
    <n v="27409"/>
    <n v="4667"/>
    <n v="0"/>
    <n v="4667"/>
  </r>
  <r>
    <x v="0"/>
    <x v="5"/>
    <x v="6"/>
    <n v="122372"/>
    <n v="825"/>
    <n v="123197"/>
    <n v="21"/>
    <n v="51"/>
    <n v="72"/>
    <n v="0"/>
    <n v="0"/>
    <n v="0"/>
    <n v="591"/>
    <n v="35"/>
    <n v="626"/>
    <n v="123895"/>
    <n v="2"/>
    <n v="0"/>
    <n v="2"/>
  </r>
  <r>
    <x v="0"/>
    <x v="6"/>
    <x v="9"/>
    <n v="64455"/>
    <n v="989"/>
    <n v="65444"/>
    <n v="44"/>
    <n v="12"/>
    <n v="56"/>
    <n v="0"/>
    <n v="0"/>
    <n v="0"/>
    <n v="264"/>
    <n v="88"/>
    <n v="352"/>
    <n v="65852"/>
    <n v="600"/>
    <n v="0"/>
    <n v="600"/>
  </r>
  <r>
    <x v="0"/>
    <x v="6"/>
    <x v="27"/>
    <n v="5589"/>
    <n v="130"/>
    <n v="5719"/>
    <n v="0"/>
    <n v="0"/>
    <n v="0"/>
    <n v="0"/>
    <n v="0"/>
    <n v="0"/>
    <n v="24"/>
    <n v="3"/>
    <n v="27"/>
    <n v="5746"/>
    <n v="48"/>
    <n v="0"/>
    <n v="48"/>
  </r>
  <r>
    <x v="0"/>
    <x v="6"/>
    <x v="28"/>
    <n v="40125"/>
    <n v="1572"/>
    <n v="41697"/>
    <n v="0"/>
    <n v="0"/>
    <n v="0"/>
    <n v="0"/>
    <n v="0"/>
    <n v="0"/>
    <n v="4"/>
    <n v="13"/>
    <n v="17"/>
    <n v="41714"/>
    <n v="0"/>
    <n v="0"/>
    <n v="0"/>
  </r>
  <r>
    <x v="0"/>
    <x v="6"/>
    <x v="29"/>
    <n v="55948"/>
    <n v="1065"/>
    <n v="57013"/>
    <n v="36"/>
    <n v="124"/>
    <n v="160"/>
    <n v="0"/>
    <n v="0"/>
    <n v="0"/>
    <n v="104"/>
    <n v="34"/>
    <n v="138"/>
    <n v="57311"/>
    <n v="165"/>
    <n v="0"/>
    <n v="165"/>
  </r>
  <r>
    <x v="0"/>
    <x v="6"/>
    <x v="7"/>
    <n v="81294"/>
    <n v="15489"/>
    <n v="96783"/>
    <n v="6"/>
    <n v="13"/>
    <n v="19"/>
    <n v="0"/>
    <n v="1"/>
    <n v="1"/>
    <n v="74"/>
    <n v="23"/>
    <n v="97"/>
    <n v="96900"/>
    <n v="11"/>
    <n v="0"/>
    <n v="11"/>
  </r>
  <r>
    <x v="0"/>
    <x v="6"/>
    <x v="4"/>
    <n v="19408"/>
    <n v="794"/>
    <n v="20202"/>
    <n v="0"/>
    <n v="0"/>
    <n v="0"/>
    <n v="0"/>
    <n v="0"/>
    <n v="0"/>
    <n v="117"/>
    <n v="100"/>
    <n v="217"/>
    <n v="20419"/>
    <n v="1050"/>
    <n v="0"/>
    <n v="1050"/>
  </r>
  <r>
    <x v="0"/>
    <x v="6"/>
    <x v="8"/>
    <n v="26900"/>
    <n v="634"/>
    <n v="27534"/>
    <n v="5"/>
    <n v="3"/>
    <n v="8"/>
    <n v="0"/>
    <n v="0"/>
    <n v="0"/>
    <n v="98"/>
    <n v="191"/>
    <n v="289"/>
    <n v="27831"/>
    <n v="12365"/>
    <n v="292"/>
    <n v="12657"/>
  </r>
  <r>
    <x v="0"/>
    <x v="6"/>
    <x v="5"/>
    <n v="4876"/>
    <n v="581"/>
    <n v="5457"/>
    <n v="10"/>
    <n v="54"/>
    <n v="64"/>
    <n v="0"/>
    <n v="0"/>
    <n v="0"/>
    <n v="27"/>
    <n v="13"/>
    <n v="40"/>
    <n v="5561"/>
    <n v="114"/>
    <n v="0"/>
    <n v="114"/>
  </r>
  <r>
    <x v="0"/>
    <x v="6"/>
    <x v="6"/>
    <n v="95916"/>
    <n v="781"/>
    <n v="96697"/>
    <n v="0"/>
    <n v="63"/>
    <n v="63"/>
    <n v="0"/>
    <n v="0"/>
    <n v="0"/>
    <n v="88"/>
    <n v="64"/>
    <n v="152"/>
    <n v="96912"/>
    <n v="127"/>
    <n v="0"/>
    <n v="127"/>
  </r>
  <r>
    <x v="0"/>
    <x v="6"/>
    <x v="17"/>
    <n v="1176"/>
    <n v="0"/>
    <n v="1176"/>
    <n v="0"/>
    <n v="0"/>
    <n v="0"/>
    <n v="0"/>
    <n v="0"/>
    <n v="0"/>
    <n v="0"/>
    <n v="0"/>
    <n v="0"/>
    <n v="1176"/>
    <n v="0"/>
    <n v="0"/>
    <n v="0"/>
  </r>
  <r>
    <x v="0"/>
    <x v="6"/>
    <x v="0"/>
    <n v="0"/>
    <n v="0"/>
    <n v="0"/>
    <n v="0"/>
    <n v="0"/>
    <n v="0"/>
    <n v="0"/>
    <n v="0"/>
    <n v="0"/>
    <n v="0"/>
    <n v="36"/>
    <n v="36"/>
    <n v="36"/>
    <n v="0"/>
    <n v="0"/>
    <n v="0"/>
  </r>
  <r>
    <x v="0"/>
    <x v="7"/>
    <x v="9"/>
    <n v="121242"/>
    <n v="1304"/>
    <n v="122546"/>
    <n v="83"/>
    <n v="157"/>
    <n v="240"/>
    <n v="3"/>
    <n v="1"/>
    <n v="4"/>
    <n v="713"/>
    <n v="88"/>
    <n v="801"/>
    <n v="123591"/>
    <n v="1396"/>
    <n v="76"/>
    <n v="1472"/>
  </r>
  <r>
    <x v="0"/>
    <x v="7"/>
    <x v="19"/>
    <n v="1007"/>
    <n v="145"/>
    <n v="1152"/>
    <n v="0"/>
    <n v="0"/>
    <n v="0"/>
    <n v="0"/>
    <n v="0"/>
    <n v="0"/>
    <n v="0"/>
    <n v="0"/>
    <n v="0"/>
    <n v="1152"/>
    <n v="545"/>
    <n v="126"/>
    <n v="671"/>
  </r>
  <r>
    <x v="0"/>
    <x v="7"/>
    <x v="30"/>
    <n v="49261"/>
    <n v="676"/>
    <n v="49937"/>
    <n v="15"/>
    <n v="26"/>
    <n v="41"/>
    <n v="0"/>
    <n v="0"/>
    <n v="0"/>
    <n v="447"/>
    <n v="614"/>
    <n v="1061"/>
    <n v="51039"/>
    <n v="1442"/>
    <n v="192"/>
    <n v="1634"/>
  </r>
  <r>
    <x v="0"/>
    <x v="7"/>
    <x v="13"/>
    <n v="38688"/>
    <n v="2818"/>
    <n v="41506"/>
    <n v="26"/>
    <n v="94"/>
    <n v="120"/>
    <n v="2"/>
    <n v="4"/>
    <n v="6"/>
    <n v="78"/>
    <n v="120"/>
    <n v="198"/>
    <n v="41830"/>
    <n v="517"/>
    <n v="222"/>
    <n v="739"/>
  </r>
  <r>
    <x v="0"/>
    <x v="7"/>
    <x v="17"/>
    <n v="136225"/>
    <n v="4689"/>
    <n v="140914"/>
    <n v="68"/>
    <n v="148"/>
    <n v="216"/>
    <n v="0"/>
    <n v="21"/>
    <n v="21"/>
    <n v="305"/>
    <n v="139"/>
    <n v="444"/>
    <n v="141595"/>
    <n v="233"/>
    <n v="0"/>
    <n v="233"/>
  </r>
  <r>
    <x v="0"/>
    <x v="7"/>
    <x v="28"/>
    <n v="32243"/>
    <n v="6432"/>
    <n v="38675"/>
    <n v="70"/>
    <n v="134"/>
    <n v="204"/>
    <n v="0"/>
    <n v="0"/>
    <n v="0"/>
    <n v="108"/>
    <n v="55"/>
    <n v="163"/>
    <n v="39042"/>
    <n v="4"/>
    <n v="0"/>
    <n v="4"/>
  </r>
  <r>
    <x v="0"/>
    <x v="7"/>
    <x v="3"/>
    <n v="51982"/>
    <n v="20782"/>
    <n v="72764"/>
    <n v="76"/>
    <n v="166"/>
    <n v="242"/>
    <n v="1"/>
    <n v="15"/>
    <n v="16"/>
    <n v="548"/>
    <n v="289"/>
    <n v="837"/>
    <n v="73859"/>
    <n v="2713"/>
    <n v="365"/>
    <n v="3078"/>
  </r>
  <r>
    <x v="0"/>
    <x v="7"/>
    <x v="7"/>
    <n v="106660"/>
    <n v="31166"/>
    <n v="137826"/>
    <n v="48"/>
    <n v="166"/>
    <n v="214"/>
    <n v="0"/>
    <n v="0"/>
    <n v="0"/>
    <n v="215"/>
    <n v="72"/>
    <n v="287"/>
    <n v="138327"/>
    <n v="100"/>
    <n v="0"/>
    <n v="100"/>
  </r>
  <r>
    <x v="0"/>
    <x v="7"/>
    <x v="14"/>
    <n v="25444"/>
    <n v="12667"/>
    <n v="38111"/>
    <n v="0"/>
    <n v="0"/>
    <n v="0"/>
    <n v="0"/>
    <n v="0"/>
    <n v="0"/>
    <n v="16"/>
    <n v="59"/>
    <n v="75"/>
    <n v="38186"/>
    <n v="641"/>
    <n v="142"/>
    <n v="783"/>
  </r>
  <r>
    <x v="0"/>
    <x v="7"/>
    <x v="4"/>
    <n v="106553"/>
    <n v="1625"/>
    <n v="108178"/>
    <n v="0"/>
    <n v="318"/>
    <n v="318"/>
    <n v="0"/>
    <n v="0"/>
    <n v="0"/>
    <n v="1110"/>
    <n v="586"/>
    <n v="1696"/>
    <n v="110192"/>
    <n v="10730"/>
    <n v="25"/>
    <n v="10755"/>
  </r>
  <r>
    <x v="0"/>
    <x v="7"/>
    <x v="8"/>
    <n v="60667"/>
    <n v="5374"/>
    <n v="66041"/>
    <n v="24"/>
    <n v="103"/>
    <n v="127"/>
    <n v="0"/>
    <n v="0"/>
    <n v="0"/>
    <n v="258"/>
    <n v="900"/>
    <n v="1158"/>
    <n v="67326"/>
    <n v="2034"/>
    <n v="22"/>
    <n v="2056"/>
  </r>
  <r>
    <x v="0"/>
    <x v="7"/>
    <x v="5"/>
    <n v="134692"/>
    <n v="4745"/>
    <n v="139437"/>
    <n v="59"/>
    <n v="80"/>
    <n v="139"/>
    <n v="0"/>
    <n v="0"/>
    <n v="0"/>
    <n v="979"/>
    <n v="124"/>
    <n v="1103"/>
    <n v="140679"/>
    <n v="2654"/>
    <n v="467"/>
    <n v="3121"/>
  </r>
  <r>
    <x v="0"/>
    <x v="7"/>
    <x v="6"/>
    <n v="168265"/>
    <n v="813"/>
    <n v="169078"/>
    <n v="121"/>
    <n v="542"/>
    <n v="663"/>
    <n v="1"/>
    <n v="5"/>
    <n v="6"/>
    <n v="911"/>
    <n v="301"/>
    <n v="1212"/>
    <n v="170959"/>
    <n v="471"/>
    <n v="0"/>
    <n v="471"/>
  </r>
  <r>
    <x v="0"/>
    <x v="7"/>
    <x v="22"/>
    <n v="0"/>
    <n v="0"/>
    <n v="0"/>
    <n v="0"/>
    <n v="0"/>
    <n v="0"/>
    <n v="0"/>
    <n v="0"/>
    <n v="0"/>
    <n v="175"/>
    <n v="0"/>
    <n v="175"/>
    <n v="175"/>
    <n v="0"/>
    <n v="0"/>
    <n v="0"/>
  </r>
  <r>
    <x v="0"/>
    <x v="7"/>
    <x v="23"/>
    <n v="0"/>
    <n v="0"/>
    <n v="0"/>
    <n v="0"/>
    <n v="0"/>
    <n v="0"/>
    <n v="0"/>
    <n v="0"/>
    <n v="0"/>
    <n v="139"/>
    <n v="0"/>
    <n v="139"/>
    <n v="139"/>
    <n v="0"/>
    <n v="0"/>
    <n v="0"/>
  </r>
  <r>
    <x v="0"/>
    <x v="8"/>
    <x v="9"/>
    <n v="43988"/>
    <n v="1926"/>
    <n v="45914"/>
    <n v="8"/>
    <n v="36"/>
    <n v="44"/>
    <n v="0"/>
    <n v="2"/>
    <n v="2"/>
    <n v="25"/>
    <n v="19"/>
    <n v="44"/>
    <n v="46004"/>
    <n v="3724"/>
    <n v="137"/>
    <n v="3861"/>
  </r>
  <r>
    <x v="0"/>
    <x v="8"/>
    <x v="28"/>
    <n v="216081"/>
    <n v="12443"/>
    <n v="228524"/>
    <n v="199"/>
    <n v="14"/>
    <n v="213"/>
    <n v="0"/>
    <n v="0"/>
    <n v="0"/>
    <n v="53"/>
    <n v="5"/>
    <n v="58"/>
    <n v="228795"/>
    <n v="1358"/>
    <n v="873"/>
    <n v="2231"/>
  </r>
  <r>
    <x v="0"/>
    <x v="8"/>
    <x v="7"/>
    <n v="92422"/>
    <n v="20626"/>
    <n v="113048"/>
    <n v="31"/>
    <n v="166"/>
    <n v="197"/>
    <n v="6"/>
    <n v="0"/>
    <n v="6"/>
    <n v="40"/>
    <n v="17"/>
    <n v="57"/>
    <n v="113308"/>
    <n v="442"/>
    <n v="0"/>
    <n v="442"/>
  </r>
  <r>
    <x v="0"/>
    <x v="8"/>
    <x v="23"/>
    <n v="10782"/>
    <n v="6991"/>
    <n v="17773"/>
    <n v="17"/>
    <n v="52"/>
    <n v="69"/>
    <n v="1"/>
    <n v="3"/>
    <n v="4"/>
    <n v="489"/>
    <n v="9"/>
    <n v="498"/>
    <n v="18344"/>
    <n v="34"/>
    <n v="0"/>
    <n v="34"/>
  </r>
  <r>
    <x v="0"/>
    <x v="8"/>
    <x v="31"/>
    <n v="74006"/>
    <n v="2644"/>
    <n v="76650"/>
    <n v="352"/>
    <n v="428"/>
    <n v="780"/>
    <n v="0"/>
    <n v="1"/>
    <n v="1"/>
    <n v="257"/>
    <n v="124"/>
    <n v="381"/>
    <n v="77812"/>
    <n v="0"/>
    <n v="0"/>
    <n v="0"/>
  </r>
  <r>
    <x v="0"/>
    <x v="8"/>
    <x v="4"/>
    <n v="128965"/>
    <n v="2660"/>
    <n v="131625"/>
    <n v="238"/>
    <n v="272"/>
    <n v="510"/>
    <n v="4"/>
    <n v="8"/>
    <n v="12"/>
    <n v="226"/>
    <n v="125"/>
    <n v="351"/>
    <n v="132498"/>
    <n v="2638"/>
    <n v="5"/>
    <n v="2643"/>
  </r>
  <r>
    <x v="0"/>
    <x v="8"/>
    <x v="32"/>
    <n v="25312"/>
    <n v="3804"/>
    <n v="29116"/>
    <n v="195"/>
    <n v="126"/>
    <n v="321"/>
    <n v="0"/>
    <n v="5"/>
    <n v="5"/>
    <n v="59"/>
    <n v="79"/>
    <n v="138"/>
    <n v="29580"/>
    <n v="181"/>
    <n v="116"/>
    <n v="297"/>
  </r>
  <r>
    <x v="0"/>
    <x v="8"/>
    <x v="8"/>
    <n v="51126"/>
    <n v="980"/>
    <n v="52106"/>
    <n v="17"/>
    <n v="128"/>
    <n v="145"/>
    <n v="0"/>
    <n v="0"/>
    <n v="0"/>
    <n v="171"/>
    <n v="196"/>
    <n v="367"/>
    <n v="52618"/>
    <n v="3848"/>
    <n v="84"/>
    <n v="3932"/>
  </r>
  <r>
    <x v="0"/>
    <x v="8"/>
    <x v="6"/>
    <n v="177646"/>
    <n v="6172"/>
    <n v="183818"/>
    <n v="71"/>
    <n v="290"/>
    <n v="361"/>
    <n v="0"/>
    <n v="0"/>
    <n v="0"/>
    <n v="271"/>
    <n v="133"/>
    <n v="404"/>
    <n v="184583"/>
    <n v="1205"/>
    <n v="27"/>
    <n v="1232"/>
  </r>
  <r>
    <x v="0"/>
    <x v="8"/>
    <x v="0"/>
    <n v="514"/>
    <n v="534"/>
    <n v="1048"/>
    <n v="0"/>
    <n v="0"/>
    <n v="0"/>
    <n v="0"/>
    <n v="0"/>
    <n v="0"/>
    <n v="0"/>
    <n v="0"/>
    <n v="0"/>
    <n v="1048"/>
    <n v="0"/>
    <n v="0"/>
    <n v="0"/>
  </r>
  <r>
    <x v="1"/>
    <x v="0"/>
    <x v="0"/>
    <n v="11446"/>
    <n v="4325"/>
    <n v="15771"/>
    <n v="0"/>
    <n v="0"/>
    <n v="0"/>
    <n v="0"/>
    <n v="0"/>
    <n v="0"/>
    <n v="55"/>
    <n v="16"/>
    <n v="71"/>
    <n v="15842"/>
    <n v="3"/>
    <n v="0"/>
    <n v="3"/>
  </r>
  <r>
    <x v="1"/>
    <x v="0"/>
    <x v="1"/>
    <n v="3029"/>
    <n v="61"/>
    <n v="3090"/>
    <n v="0"/>
    <n v="0"/>
    <n v="0"/>
    <n v="0"/>
    <n v="0"/>
    <n v="0"/>
    <n v="36"/>
    <n v="26"/>
    <n v="62"/>
    <n v="3152"/>
    <n v="0"/>
    <n v="1062"/>
    <n v="1062"/>
  </r>
  <r>
    <x v="1"/>
    <x v="0"/>
    <x v="2"/>
    <n v="3557"/>
    <n v="112"/>
    <n v="3669"/>
    <n v="0"/>
    <n v="0"/>
    <n v="0"/>
    <n v="0"/>
    <n v="0"/>
    <n v="0"/>
    <n v="0"/>
    <n v="41"/>
    <n v="41"/>
    <n v="3710"/>
    <n v="598"/>
    <n v="615"/>
    <n v="1213"/>
  </r>
  <r>
    <x v="1"/>
    <x v="0"/>
    <x v="3"/>
    <n v="3225"/>
    <n v="3254"/>
    <n v="6479"/>
    <n v="0"/>
    <n v="0"/>
    <n v="0"/>
    <n v="0"/>
    <n v="0"/>
    <n v="0"/>
    <n v="10"/>
    <n v="3"/>
    <n v="13"/>
    <n v="6492"/>
    <n v="7"/>
    <n v="0"/>
    <n v="7"/>
  </r>
  <r>
    <x v="1"/>
    <x v="0"/>
    <x v="5"/>
    <n v="2355"/>
    <n v="861"/>
    <n v="3216"/>
    <n v="0"/>
    <n v="0"/>
    <n v="0"/>
    <n v="0"/>
    <n v="0"/>
    <n v="0"/>
    <n v="7"/>
    <n v="22"/>
    <n v="29"/>
    <n v="3245"/>
    <n v="0"/>
    <n v="1"/>
    <n v="1"/>
  </r>
  <r>
    <x v="1"/>
    <x v="0"/>
    <x v="6"/>
    <n v="12992"/>
    <n v="5641"/>
    <n v="18633"/>
    <n v="0"/>
    <n v="0"/>
    <n v="0"/>
    <n v="0"/>
    <n v="0"/>
    <n v="0"/>
    <n v="54"/>
    <n v="38"/>
    <n v="92"/>
    <n v="18725"/>
    <n v="2892"/>
    <n v="345"/>
    <n v="3237"/>
  </r>
  <r>
    <x v="1"/>
    <x v="0"/>
    <x v="4"/>
    <n v="10538"/>
    <n v="2395"/>
    <n v="12933"/>
    <n v="0"/>
    <n v="0"/>
    <n v="0"/>
    <n v="0"/>
    <n v="0"/>
    <n v="0"/>
    <n v="53"/>
    <n v="101"/>
    <n v="154"/>
    <n v="13087"/>
    <n v="505"/>
    <n v="525"/>
    <n v="1030"/>
  </r>
  <r>
    <x v="1"/>
    <x v="1"/>
    <x v="9"/>
    <n v="1119"/>
    <n v="96"/>
    <n v="1215"/>
    <n v="0"/>
    <n v="0"/>
    <n v="0"/>
    <n v="0"/>
    <n v="0"/>
    <n v="0"/>
    <n v="0"/>
    <n v="0"/>
    <n v="0"/>
    <n v="1215"/>
    <n v="0"/>
    <n v="0"/>
    <n v="0"/>
  </r>
  <r>
    <x v="1"/>
    <x v="1"/>
    <x v="7"/>
    <n v="5063"/>
    <n v="522"/>
    <n v="5585"/>
    <n v="0"/>
    <n v="0"/>
    <n v="0"/>
    <n v="0"/>
    <n v="0"/>
    <n v="0"/>
    <n v="0"/>
    <n v="12"/>
    <n v="12"/>
    <n v="5597"/>
    <n v="0"/>
    <n v="452"/>
    <n v="452"/>
  </r>
  <r>
    <x v="1"/>
    <x v="1"/>
    <x v="9"/>
    <n v="249432"/>
    <n v="9328"/>
    <n v="258760"/>
    <n v="130"/>
    <n v="276"/>
    <n v="406"/>
    <n v="6"/>
    <n v="10"/>
    <n v="16"/>
    <n v="586"/>
    <n v="416"/>
    <n v="1002"/>
    <n v="260184"/>
    <n v="8470"/>
    <n v="2528"/>
    <n v="10998"/>
  </r>
  <r>
    <x v="1"/>
    <x v="1"/>
    <x v="10"/>
    <n v="145792"/>
    <n v="22465"/>
    <n v="168257"/>
    <n v="109"/>
    <n v="64"/>
    <n v="173"/>
    <n v="4"/>
    <n v="18"/>
    <n v="22"/>
    <n v="388"/>
    <n v="184"/>
    <n v="572"/>
    <n v="169024"/>
    <n v="793"/>
    <n v="0"/>
    <n v="793"/>
  </r>
  <r>
    <x v="1"/>
    <x v="1"/>
    <x v="0"/>
    <n v="340600"/>
    <n v="105834"/>
    <n v="446434"/>
    <n v="322"/>
    <n v="2169"/>
    <n v="2491"/>
    <n v="9"/>
    <n v="65"/>
    <n v="74"/>
    <n v="931"/>
    <n v="242"/>
    <n v="1173"/>
    <n v="450172"/>
    <n v="3854"/>
    <n v="0"/>
    <n v="3854"/>
  </r>
  <r>
    <x v="1"/>
    <x v="1"/>
    <x v="11"/>
    <n v="42509"/>
    <n v="3745"/>
    <n v="46254"/>
    <n v="20"/>
    <n v="59"/>
    <n v="79"/>
    <n v="0"/>
    <n v="0"/>
    <n v="0"/>
    <n v="103"/>
    <n v="188"/>
    <n v="291"/>
    <n v="46624"/>
    <n v="4"/>
    <n v="0"/>
    <n v="4"/>
  </r>
  <r>
    <x v="1"/>
    <x v="1"/>
    <x v="12"/>
    <n v="0"/>
    <n v="0"/>
    <n v="0"/>
    <n v="0"/>
    <n v="0"/>
    <n v="0"/>
    <n v="0"/>
    <n v="0"/>
    <n v="0"/>
    <n v="125"/>
    <n v="147"/>
    <n v="272"/>
    <n v="272"/>
    <n v="0"/>
    <n v="0"/>
    <n v="0"/>
  </r>
  <r>
    <x v="1"/>
    <x v="1"/>
    <x v="13"/>
    <n v="303823"/>
    <n v="12254"/>
    <n v="316077"/>
    <n v="90"/>
    <n v="287"/>
    <n v="377"/>
    <n v="0"/>
    <n v="0"/>
    <n v="0"/>
    <n v="499"/>
    <n v="278"/>
    <n v="777"/>
    <n v="317231"/>
    <n v="2826"/>
    <n v="14"/>
    <n v="2840"/>
  </r>
  <r>
    <x v="1"/>
    <x v="1"/>
    <x v="3"/>
    <n v="196995"/>
    <n v="51245"/>
    <n v="248240"/>
    <n v="297"/>
    <n v="369"/>
    <n v="666"/>
    <n v="2"/>
    <n v="8"/>
    <n v="10"/>
    <n v="763"/>
    <n v="379"/>
    <n v="1142"/>
    <n v="250058"/>
    <n v="627"/>
    <n v="51"/>
    <n v="678"/>
  </r>
  <r>
    <x v="1"/>
    <x v="1"/>
    <x v="7"/>
    <n v="142299"/>
    <n v="59405"/>
    <n v="201704"/>
    <n v="116"/>
    <n v="285"/>
    <n v="401"/>
    <n v="1"/>
    <n v="16"/>
    <n v="17"/>
    <n v="84"/>
    <n v="78"/>
    <n v="162"/>
    <n v="202284"/>
    <n v="862"/>
    <n v="13"/>
    <n v="875"/>
  </r>
  <r>
    <x v="1"/>
    <x v="1"/>
    <x v="14"/>
    <n v="121202"/>
    <n v="19615"/>
    <n v="140817"/>
    <n v="88"/>
    <n v="254"/>
    <n v="342"/>
    <n v="7"/>
    <n v="17"/>
    <n v="24"/>
    <n v="148"/>
    <n v="138"/>
    <n v="286"/>
    <n v="141469"/>
    <n v="0"/>
    <n v="6"/>
    <n v="6"/>
  </r>
  <r>
    <x v="1"/>
    <x v="1"/>
    <x v="15"/>
    <n v="0"/>
    <n v="0"/>
    <n v="0"/>
    <n v="0"/>
    <n v="0"/>
    <n v="0"/>
    <n v="0"/>
    <n v="0"/>
    <n v="0"/>
    <n v="109"/>
    <n v="16"/>
    <n v="125"/>
    <n v="125"/>
    <n v="0"/>
    <n v="0"/>
    <n v="0"/>
  </r>
  <r>
    <x v="1"/>
    <x v="1"/>
    <x v="8"/>
    <n v="164970"/>
    <n v="12409"/>
    <n v="177379"/>
    <n v="160"/>
    <n v="449"/>
    <n v="609"/>
    <n v="0"/>
    <n v="31"/>
    <n v="31"/>
    <n v="342"/>
    <n v="730"/>
    <n v="1072"/>
    <n v="179091"/>
    <n v="256"/>
    <n v="0"/>
    <n v="256"/>
  </r>
  <r>
    <x v="1"/>
    <x v="1"/>
    <x v="5"/>
    <n v="105591"/>
    <n v="7616"/>
    <n v="113207"/>
    <n v="120"/>
    <n v="154"/>
    <n v="274"/>
    <n v="0"/>
    <n v="0"/>
    <n v="0"/>
    <n v="226"/>
    <n v="135"/>
    <n v="361"/>
    <n v="113842"/>
    <n v="16"/>
    <n v="2"/>
    <n v="18"/>
  </r>
  <r>
    <x v="1"/>
    <x v="1"/>
    <x v="6"/>
    <n v="307187"/>
    <n v="23530"/>
    <n v="330717"/>
    <n v="0"/>
    <n v="649"/>
    <n v="649"/>
    <n v="12"/>
    <n v="36"/>
    <n v="48"/>
    <n v="780"/>
    <n v="742"/>
    <n v="1522"/>
    <n v="332936"/>
    <n v="4065"/>
    <n v="3"/>
    <n v="4068"/>
  </r>
  <r>
    <x v="1"/>
    <x v="1"/>
    <x v="4"/>
    <n v="288174"/>
    <n v="21537"/>
    <n v="309711"/>
    <n v="1970"/>
    <n v="2369"/>
    <n v="4339"/>
    <n v="27"/>
    <n v="45"/>
    <n v="72"/>
    <n v="1208"/>
    <n v="698"/>
    <n v="1906"/>
    <n v="316028"/>
    <n v="8193"/>
    <n v="1386"/>
    <n v="9579"/>
  </r>
  <r>
    <x v="1"/>
    <x v="1"/>
    <x v="17"/>
    <n v="62377"/>
    <n v="573"/>
    <n v="62950"/>
    <n v="0"/>
    <n v="0"/>
    <n v="0"/>
    <n v="0"/>
    <n v="0"/>
    <n v="0"/>
    <n v="30"/>
    <n v="0"/>
    <n v="30"/>
    <n v="62980"/>
    <n v="200"/>
    <n v="0"/>
    <n v="200"/>
  </r>
  <r>
    <x v="1"/>
    <x v="1"/>
    <x v="16"/>
    <n v="0"/>
    <n v="0"/>
    <n v="0"/>
    <n v="0"/>
    <n v="0"/>
    <n v="0"/>
    <n v="0"/>
    <n v="0"/>
    <n v="0"/>
    <n v="105"/>
    <n v="10"/>
    <n v="115"/>
    <n v="115"/>
    <n v="0"/>
    <n v="0"/>
    <n v="0"/>
  </r>
  <r>
    <x v="1"/>
    <x v="2"/>
    <x v="9"/>
    <n v="12587"/>
    <n v="1868"/>
    <n v="14455"/>
    <n v="42"/>
    <n v="10"/>
    <n v="52"/>
    <n v="0"/>
    <n v="0"/>
    <n v="0"/>
    <n v="184"/>
    <n v="245"/>
    <n v="429"/>
    <n v="14936"/>
    <n v="216"/>
    <n v="0"/>
    <n v="216"/>
  </r>
  <r>
    <x v="1"/>
    <x v="2"/>
    <x v="0"/>
    <n v="175770"/>
    <n v="30329"/>
    <n v="206099"/>
    <n v="0"/>
    <n v="95"/>
    <n v="95"/>
    <n v="0"/>
    <n v="1"/>
    <n v="1"/>
    <n v="777"/>
    <n v="156"/>
    <n v="933"/>
    <n v="207128"/>
    <n v="22"/>
    <n v="2"/>
    <n v="24"/>
  </r>
  <r>
    <x v="1"/>
    <x v="2"/>
    <x v="18"/>
    <n v="20259"/>
    <n v="1059"/>
    <n v="21318"/>
    <n v="5"/>
    <n v="17"/>
    <n v="22"/>
    <n v="0"/>
    <n v="0"/>
    <n v="0"/>
    <n v="406"/>
    <n v="106"/>
    <n v="512"/>
    <n v="21852"/>
    <n v="671"/>
    <n v="0"/>
    <n v="671"/>
  </r>
  <r>
    <x v="1"/>
    <x v="2"/>
    <x v="19"/>
    <n v="34214"/>
    <n v="2094"/>
    <n v="36308"/>
    <n v="6"/>
    <n v="26"/>
    <n v="32"/>
    <n v="0"/>
    <n v="0"/>
    <n v="0"/>
    <n v="91"/>
    <n v="4"/>
    <n v="95"/>
    <n v="36435"/>
    <n v="1802"/>
    <n v="0"/>
    <n v="1802"/>
  </r>
  <r>
    <x v="1"/>
    <x v="2"/>
    <x v="20"/>
    <n v="0"/>
    <n v="0"/>
    <n v="0"/>
    <n v="0"/>
    <n v="0"/>
    <n v="0"/>
    <n v="0"/>
    <n v="0"/>
    <n v="0"/>
    <n v="116"/>
    <n v="92"/>
    <n v="208"/>
    <n v="208"/>
    <n v="2"/>
    <n v="1"/>
    <n v="3"/>
  </r>
  <r>
    <x v="1"/>
    <x v="2"/>
    <x v="21"/>
    <n v="16548"/>
    <n v="1029"/>
    <n v="17577"/>
    <n v="12"/>
    <n v="9"/>
    <n v="21"/>
    <n v="0"/>
    <n v="0"/>
    <n v="0"/>
    <n v="238"/>
    <n v="112"/>
    <n v="350"/>
    <n v="17948"/>
    <n v="829"/>
    <n v="0"/>
    <n v="829"/>
  </r>
  <r>
    <x v="1"/>
    <x v="2"/>
    <x v="22"/>
    <n v="82286"/>
    <n v="4622"/>
    <n v="86908"/>
    <n v="22"/>
    <n v="54"/>
    <n v="76"/>
    <n v="0"/>
    <n v="0"/>
    <n v="0"/>
    <n v="830"/>
    <n v="142"/>
    <n v="972"/>
    <n v="87956"/>
    <n v="6799"/>
    <n v="162"/>
    <n v="6961"/>
  </r>
  <r>
    <x v="1"/>
    <x v="2"/>
    <x v="7"/>
    <n v="97651"/>
    <n v="43327"/>
    <n v="140978"/>
    <n v="62"/>
    <n v="24"/>
    <n v="86"/>
    <n v="0"/>
    <n v="0"/>
    <n v="0"/>
    <n v="469"/>
    <n v="192"/>
    <n v="661"/>
    <n v="141725"/>
    <n v="4"/>
    <n v="0"/>
    <n v="4"/>
  </r>
  <r>
    <x v="1"/>
    <x v="2"/>
    <x v="14"/>
    <n v="68165"/>
    <n v="27213"/>
    <n v="95378"/>
    <n v="0"/>
    <n v="0"/>
    <n v="0"/>
    <n v="0"/>
    <n v="0"/>
    <n v="0"/>
    <n v="236"/>
    <n v="84"/>
    <n v="320"/>
    <n v="95698"/>
    <n v="2474"/>
    <n v="2"/>
    <n v="2476"/>
  </r>
  <r>
    <x v="1"/>
    <x v="2"/>
    <x v="24"/>
    <n v="0"/>
    <n v="0"/>
    <n v="0"/>
    <n v="0"/>
    <n v="0"/>
    <n v="0"/>
    <n v="0"/>
    <n v="0"/>
    <n v="0"/>
    <n v="778"/>
    <n v="191"/>
    <n v="969"/>
    <n v="969"/>
    <n v="0"/>
    <n v="0"/>
    <n v="0"/>
  </r>
  <r>
    <x v="1"/>
    <x v="2"/>
    <x v="23"/>
    <n v="65978"/>
    <n v="46886"/>
    <n v="112864"/>
    <n v="56"/>
    <n v="68"/>
    <n v="124"/>
    <n v="0"/>
    <n v="0"/>
    <n v="0"/>
    <n v="1361"/>
    <n v="327"/>
    <n v="1688"/>
    <n v="114676"/>
    <n v="1"/>
    <n v="0"/>
    <n v="1"/>
  </r>
  <r>
    <x v="1"/>
    <x v="2"/>
    <x v="8"/>
    <n v="44064"/>
    <n v="7621"/>
    <n v="51685"/>
    <n v="9"/>
    <n v="118"/>
    <n v="127"/>
    <n v="0"/>
    <n v="7"/>
    <n v="7"/>
    <n v="363"/>
    <n v="982"/>
    <n v="1345"/>
    <n v="53164"/>
    <n v="24"/>
    <n v="0"/>
    <n v="24"/>
  </r>
  <r>
    <x v="1"/>
    <x v="2"/>
    <x v="25"/>
    <n v="64218"/>
    <n v="15102"/>
    <n v="79320"/>
    <n v="0"/>
    <n v="310"/>
    <n v="310"/>
    <n v="0"/>
    <n v="0"/>
    <n v="0"/>
    <n v="1368"/>
    <n v="428"/>
    <n v="1796"/>
    <n v="81426"/>
    <n v="560"/>
    <n v="0"/>
    <n v="560"/>
  </r>
  <r>
    <x v="1"/>
    <x v="2"/>
    <x v="5"/>
    <n v="73176"/>
    <n v="6493"/>
    <n v="79669"/>
    <n v="0"/>
    <n v="57"/>
    <n v="57"/>
    <n v="0"/>
    <n v="0"/>
    <n v="0"/>
    <n v="830"/>
    <n v="115"/>
    <n v="945"/>
    <n v="80671"/>
    <n v="2"/>
    <n v="80"/>
    <n v="82"/>
  </r>
  <r>
    <x v="1"/>
    <x v="2"/>
    <x v="6"/>
    <n v="251619"/>
    <n v="4756"/>
    <n v="256375"/>
    <n v="184"/>
    <n v="134"/>
    <n v="318"/>
    <n v="0"/>
    <n v="3"/>
    <n v="3"/>
    <n v="1883"/>
    <n v="1082"/>
    <n v="2965"/>
    <n v="259661"/>
    <n v="773"/>
    <n v="3"/>
    <n v="776"/>
  </r>
  <r>
    <x v="1"/>
    <x v="2"/>
    <x v="4"/>
    <n v="120129"/>
    <n v="7619"/>
    <n v="127748"/>
    <n v="133"/>
    <n v="133"/>
    <n v="266"/>
    <n v="0"/>
    <n v="3"/>
    <n v="3"/>
    <n v="2262"/>
    <n v="1446"/>
    <n v="3708"/>
    <n v="131725"/>
    <n v="34750"/>
    <n v="774"/>
    <n v="35524"/>
  </r>
  <r>
    <x v="1"/>
    <x v="2"/>
    <x v="2"/>
    <n v="400"/>
    <n v="0"/>
    <n v="400"/>
    <n v="0"/>
    <n v="0"/>
    <n v="0"/>
    <n v="0"/>
    <n v="0"/>
    <n v="0"/>
    <n v="100"/>
    <n v="0"/>
    <n v="100"/>
    <n v="500"/>
    <n v="0"/>
    <n v="0"/>
    <n v="0"/>
  </r>
  <r>
    <x v="1"/>
    <x v="2"/>
    <x v="28"/>
    <n v="7092"/>
    <n v="371"/>
    <n v="7463"/>
    <n v="0"/>
    <n v="0"/>
    <n v="0"/>
    <n v="0"/>
    <n v="0"/>
    <n v="0"/>
    <n v="56"/>
    <n v="2"/>
    <n v="58"/>
    <n v="7521"/>
    <n v="54"/>
    <n v="4"/>
    <n v="58"/>
  </r>
  <r>
    <x v="1"/>
    <x v="2"/>
    <x v="3"/>
    <n v="1083"/>
    <n v="879"/>
    <n v="1962"/>
    <n v="0"/>
    <n v="0"/>
    <n v="0"/>
    <n v="0"/>
    <n v="0"/>
    <n v="0"/>
    <n v="53"/>
    <n v="25"/>
    <n v="78"/>
    <n v="2040"/>
    <n v="0"/>
    <n v="0"/>
    <n v="0"/>
  </r>
  <r>
    <x v="1"/>
    <x v="2"/>
    <x v="27"/>
    <n v="0"/>
    <n v="0"/>
    <n v="0"/>
    <n v="0"/>
    <n v="0"/>
    <n v="0"/>
    <n v="0"/>
    <n v="0"/>
    <n v="0"/>
    <n v="46"/>
    <n v="0"/>
    <n v="46"/>
    <n v="46"/>
    <m/>
    <m/>
    <m/>
  </r>
  <r>
    <x v="1"/>
    <x v="3"/>
    <x v="9"/>
    <n v="67740"/>
    <n v="1462"/>
    <n v="69202"/>
    <n v="0"/>
    <n v="21"/>
    <n v="21"/>
    <n v="0"/>
    <n v="0"/>
    <n v="0"/>
    <n v="147"/>
    <n v="67"/>
    <n v="214"/>
    <n v="69437"/>
    <n v="2913"/>
    <n v="3"/>
    <n v="2916"/>
  </r>
  <r>
    <x v="1"/>
    <x v="3"/>
    <x v="0"/>
    <n v="52138"/>
    <n v="3789"/>
    <n v="55927"/>
    <n v="7"/>
    <n v="24"/>
    <n v="31"/>
    <n v="1"/>
    <n v="5"/>
    <n v="6"/>
    <n v="189"/>
    <n v="28"/>
    <n v="217"/>
    <n v="56181"/>
    <n v="739"/>
    <n v="0"/>
    <n v="739"/>
  </r>
  <r>
    <x v="1"/>
    <x v="3"/>
    <x v="11"/>
    <n v="3857"/>
    <n v="787"/>
    <n v="4644"/>
    <n v="1"/>
    <n v="6"/>
    <n v="7"/>
    <n v="7"/>
    <n v="15"/>
    <n v="22"/>
    <n v="39"/>
    <n v="37"/>
    <n v="76"/>
    <n v="4749"/>
    <n v="250"/>
    <n v="0"/>
    <n v="250"/>
  </r>
  <r>
    <x v="1"/>
    <x v="3"/>
    <x v="13"/>
    <n v="52421"/>
    <n v="1838"/>
    <n v="54259"/>
    <n v="14"/>
    <n v="27"/>
    <n v="41"/>
    <n v="1"/>
    <n v="7"/>
    <n v="8"/>
    <n v="165"/>
    <n v="47"/>
    <n v="212"/>
    <n v="54520"/>
    <n v="1215"/>
    <n v="0"/>
    <n v="1215"/>
  </r>
  <r>
    <x v="1"/>
    <x v="3"/>
    <x v="3"/>
    <n v="10928"/>
    <n v="2456"/>
    <n v="13384"/>
    <n v="11"/>
    <n v="18"/>
    <n v="29"/>
    <n v="1"/>
    <n v="2"/>
    <n v="3"/>
    <n v="180"/>
    <n v="46"/>
    <n v="226"/>
    <n v="13642"/>
    <n v="571"/>
    <n v="0"/>
    <n v="571"/>
  </r>
  <r>
    <x v="1"/>
    <x v="3"/>
    <x v="7"/>
    <n v="21541"/>
    <n v="9595"/>
    <n v="31136"/>
    <n v="8"/>
    <n v="59"/>
    <n v="67"/>
    <n v="0"/>
    <n v="1"/>
    <n v="1"/>
    <n v="24"/>
    <n v="12"/>
    <n v="36"/>
    <n v="31240"/>
    <n v="338"/>
    <n v="0"/>
    <n v="338"/>
  </r>
  <r>
    <x v="1"/>
    <x v="3"/>
    <x v="6"/>
    <n v="57212"/>
    <n v="2860"/>
    <n v="60072"/>
    <n v="0"/>
    <n v="6"/>
    <n v="6"/>
    <n v="0"/>
    <n v="0"/>
    <n v="0"/>
    <n v="160"/>
    <n v="109"/>
    <n v="269"/>
    <n v="60347"/>
    <n v="603"/>
    <n v="0"/>
    <n v="603"/>
  </r>
  <r>
    <x v="1"/>
    <x v="3"/>
    <x v="4"/>
    <n v="56760"/>
    <n v="856"/>
    <n v="57616"/>
    <n v="44"/>
    <n v="63"/>
    <n v="107"/>
    <n v="1"/>
    <n v="7"/>
    <n v="8"/>
    <n v="305"/>
    <n v="57"/>
    <n v="362"/>
    <n v="58093"/>
    <n v="2285"/>
    <n v="0"/>
    <n v="2285"/>
  </r>
  <r>
    <x v="1"/>
    <x v="3"/>
    <x v="8"/>
    <n v="0"/>
    <n v="0"/>
    <n v="0"/>
    <n v="20"/>
    <n v="40"/>
    <n v="60"/>
    <n v="0"/>
    <n v="0"/>
    <n v="0"/>
    <n v="0"/>
    <n v="0"/>
    <n v="0"/>
    <n v="60"/>
    <n v="0"/>
    <n v="0"/>
    <n v="0"/>
  </r>
  <r>
    <x v="1"/>
    <x v="4"/>
    <x v="0"/>
    <n v="73163"/>
    <n v="376"/>
    <n v="73539"/>
    <n v="123"/>
    <n v="318"/>
    <n v="441"/>
    <n v="0"/>
    <n v="0"/>
    <n v="0"/>
    <n v="103"/>
    <n v="44"/>
    <n v="147"/>
    <n v="74127"/>
    <n v="0"/>
    <n v="0"/>
    <n v="0"/>
  </r>
  <r>
    <x v="1"/>
    <x v="4"/>
    <x v="16"/>
    <n v="98821"/>
    <n v="2705"/>
    <n v="101526"/>
    <n v="314"/>
    <n v="70"/>
    <n v="384"/>
    <n v="0"/>
    <n v="2"/>
    <n v="2"/>
    <n v="473"/>
    <n v="137"/>
    <n v="610"/>
    <n v="102522"/>
    <n v="3698"/>
    <n v="0"/>
    <n v="3698"/>
  </r>
  <r>
    <x v="1"/>
    <x v="4"/>
    <x v="6"/>
    <n v="78668"/>
    <n v="37"/>
    <n v="78705"/>
    <n v="49"/>
    <n v="628"/>
    <n v="677"/>
    <n v="0"/>
    <n v="0"/>
    <n v="0"/>
    <n v="112"/>
    <n v="53"/>
    <n v="165"/>
    <n v="79547"/>
    <n v="7"/>
    <n v="0"/>
    <n v="7"/>
  </r>
  <r>
    <x v="1"/>
    <x v="4"/>
    <x v="4"/>
    <n v="66014"/>
    <n v="2289"/>
    <n v="68303"/>
    <n v="242"/>
    <n v="654"/>
    <n v="896"/>
    <n v="2"/>
    <n v="0"/>
    <n v="2"/>
    <n v="86"/>
    <n v="79"/>
    <n v="165"/>
    <n v="69366"/>
    <n v="156"/>
    <n v="0"/>
    <n v="156"/>
  </r>
  <r>
    <x v="1"/>
    <x v="5"/>
    <x v="9"/>
    <n v="139070"/>
    <n v="675"/>
    <n v="139745"/>
    <n v="33"/>
    <n v="32"/>
    <n v="65"/>
    <n v="0"/>
    <n v="0"/>
    <n v="0"/>
    <n v="406"/>
    <n v="7"/>
    <n v="413"/>
    <n v="140223"/>
    <n v="548"/>
    <n v="0"/>
    <n v="548"/>
  </r>
  <r>
    <x v="1"/>
    <x v="5"/>
    <x v="26"/>
    <n v="108971"/>
    <n v="1917"/>
    <n v="110888"/>
    <n v="40"/>
    <n v="57"/>
    <n v="97"/>
    <n v="0"/>
    <n v="0"/>
    <n v="0"/>
    <n v="346"/>
    <n v="49"/>
    <n v="395"/>
    <n v="111380"/>
    <n v="8"/>
    <n v="0"/>
    <n v="8"/>
  </r>
  <r>
    <x v="1"/>
    <x v="5"/>
    <x v="17"/>
    <n v="240098"/>
    <n v="708"/>
    <n v="240806"/>
    <n v="87"/>
    <n v="21"/>
    <n v="108"/>
    <n v="0"/>
    <n v="0"/>
    <n v="0"/>
    <n v="693"/>
    <n v="27"/>
    <n v="720"/>
    <n v="241634"/>
    <n v="656"/>
    <n v="0"/>
    <n v="656"/>
  </r>
  <r>
    <x v="1"/>
    <x v="5"/>
    <x v="7"/>
    <n v="6534"/>
    <n v="2860"/>
    <n v="9394"/>
    <n v="1"/>
    <n v="2"/>
    <n v="3"/>
    <n v="0"/>
    <n v="0"/>
    <n v="0"/>
    <n v="15"/>
    <n v="3"/>
    <n v="18"/>
    <n v="9415"/>
    <n v="0"/>
    <n v="0"/>
    <n v="0"/>
  </r>
  <r>
    <x v="1"/>
    <x v="5"/>
    <x v="8"/>
    <n v="16096"/>
    <n v="48"/>
    <n v="16144"/>
    <n v="0"/>
    <n v="50"/>
    <n v="50"/>
    <n v="0"/>
    <n v="0"/>
    <n v="0"/>
    <n v="86"/>
    <n v="149"/>
    <n v="235"/>
    <n v="16429"/>
    <n v="6375"/>
    <n v="0"/>
    <n v="6375"/>
  </r>
  <r>
    <x v="1"/>
    <x v="5"/>
    <x v="6"/>
    <n v="149531"/>
    <n v="2422"/>
    <n v="151953"/>
    <n v="0"/>
    <n v="0"/>
    <n v="0"/>
    <n v="0"/>
    <n v="0"/>
    <n v="0"/>
    <n v="394"/>
    <n v="25"/>
    <n v="419"/>
    <n v="152372"/>
    <n v="150"/>
    <n v="0"/>
    <n v="150"/>
  </r>
  <r>
    <x v="1"/>
    <x v="5"/>
    <x v="4"/>
    <n v="187893"/>
    <n v="1845"/>
    <n v="189738"/>
    <n v="0"/>
    <n v="120"/>
    <n v="120"/>
    <n v="0"/>
    <n v="0"/>
    <n v="0"/>
    <n v="741"/>
    <n v="37"/>
    <n v="778"/>
    <n v="190636"/>
    <n v="2470"/>
    <n v="200"/>
    <n v="2670"/>
  </r>
  <r>
    <x v="1"/>
    <x v="5"/>
    <x v="0"/>
    <n v="0"/>
    <n v="300"/>
    <n v="300"/>
    <n v="34"/>
    <n v="63"/>
    <n v="97"/>
    <n v="0"/>
    <n v="0"/>
    <n v="0"/>
    <n v="0"/>
    <n v="0"/>
    <n v="0"/>
    <n v="397"/>
    <n v="0"/>
    <n v="0"/>
    <n v="0"/>
  </r>
  <r>
    <x v="1"/>
    <x v="6"/>
    <x v="9"/>
    <n v="63908"/>
    <n v="701"/>
    <n v="64609"/>
    <n v="44"/>
    <n v="348"/>
    <n v="392"/>
    <n v="0"/>
    <n v="0"/>
    <n v="0"/>
    <n v="75"/>
    <n v="73"/>
    <n v="148"/>
    <n v="65149"/>
    <n v="225"/>
    <n v="0"/>
    <n v="225"/>
  </r>
  <r>
    <x v="1"/>
    <x v="6"/>
    <x v="27"/>
    <n v="7278"/>
    <n v="515"/>
    <n v="7793"/>
    <n v="0"/>
    <n v="0"/>
    <n v="0"/>
    <n v="0"/>
    <n v="0"/>
    <n v="0"/>
    <n v="18"/>
    <n v="4"/>
    <n v="22"/>
    <n v="7815"/>
    <n v="151"/>
    <n v="0"/>
    <n v="151"/>
  </r>
  <r>
    <x v="1"/>
    <x v="6"/>
    <x v="28"/>
    <n v="55495"/>
    <n v="2850"/>
    <n v="58345"/>
    <n v="50"/>
    <n v="54"/>
    <n v="104"/>
    <n v="0"/>
    <n v="0"/>
    <n v="0"/>
    <n v="74"/>
    <n v="4"/>
    <n v="78"/>
    <n v="58527"/>
    <n v="224"/>
    <n v="0"/>
    <n v="224"/>
  </r>
  <r>
    <x v="1"/>
    <x v="6"/>
    <x v="29"/>
    <n v="63879"/>
    <n v="1153"/>
    <n v="65032"/>
    <n v="31"/>
    <n v="23"/>
    <n v="54"/>
    <n v="0"/>
    <n v="0"/>
    <n v="0"/>
    <n v="29"/>
    <n v="16"/>
    <n v="45"/>
    <n v="65131"/>
    <n v="8"/>
    <n v="0"/>
    <n v="8"/>
  </r>
  <r>
    <x v="1"/>
    <x v="6"/>
    <x v="7"/>
    <n v="87023"/>
    <n v="20274"/>
    <n v="107297"/>
    <n v="20"/>
    <n v="143"/>
    <n v="163"/>
    <n v="0"/>
    <n v="0"/>
    <n v="0"/>
    <n v="73"/>
    <n v="3"/>
    <n v="76"/>
    <n v="107536"/>
    <n v="3"/>
    <n v="0"/>
    <n v="3"/>
  </r>
  <r>
    <x v="1"/>
    <x v="6"/>
    <x v="8"/>
    <n v="22902"/>
    <n v="362"/>
    <n v="23264"/>
    <n v="12"/>
    <n v="95"/>
    <n v="107"/>
    <n v="0"/>
    <n v="0"/>
    <n v="0"/>
    <n v="20"/>
    <n v="65"/>
    <n v="85"/>
    <n v="23456"/>
    <n v="5785"/>
    <n v="0"/>
    <n v="5785"/>
  </r>
  <r>
    <x v="1"/>
    <x v="6"/>
    <x v="6"/>
    <n v="61879"/>
    <n v="572"/>
    <n v="62451"/>
    <n v="0"/>
    <n v="0"/>
    <n v="0"/>
    <n v="0"/>
    <n v="0"/>
    <n v="0"/>
    <n v="40"/>
    <n v="13"/>
    <n v="53"/>
    <n v="62504"/>
    <n v="2154"/>
    <n v="0"/>
    <n v="2154"/>
  </r>
  <r>
    <x v="1"/>
    <x v="6"/>
    <x v="4"/>
    <n v="13176"/>
    <n v="343"/>
    <n v="13519"/>
    <n v="111"/>
    <n v="218"/>
    <n v="329"/>
    <n v="0"/>
    <n v="0"/>
    <n v="0"/>
    <n v="100"/>
    <n v="84"/>
    <n v="184"/>
    <n v="14032"/>
    <n v="993"/>
    <n v="0"/>
    <n v="993"/>
  </r>
  <r>
    <x v="1"/>
    <x v="6"/>
    <x v="0"/>
    <n v="0"/>
    <n v="0"/>
    <n v="0"/>
    <n v="0"/>
    <n v="312"/>
    <n v="312"/>
    <n v="0"/>
    <n v="0"/>
    <n v="0"/>
    <n v="0"/>
    <n v="0"/>
    <n v="0"/>
    <n v="312"/>
    <n v="0"/>
    <n v="0"/>
    <n v="0"/>
  </r>
  <r>
    <x v="1"/>
    <x v="7"/>
    <x v="9"/>
    <n v="123429"/>
    <n v="466"/>
    <n v="123895"/>
    <n v="101"/>
    <n v="104"/>
    <n v="205"/>
    <n v="0"/>
    <n v="0"/>
    <n v="0"/>
    <n v="378"/>
    <n v="80"/>
    <n v="458"/>
    <n v="124558"/>
    <n v="1665"/>
    <n v="143"/>
    <n v="1808"/>
  </r>
  <r>
    <x v="1"/>
    <x v="7"/>
    <x v="19"/>
    <n v="3648"/>
    <n v="237"/>
    <n v="3885"/>
    <n v="9"/>
    <n v="17"/>
    <n v="26"/>
    <n v="0"/>
    <n v="0"/>
    <n v="0"/>
    <n v="0"/>
    <n v="0"/>
    <n v="0"/>
    <n v="3911"/>
    <n v="0"/>
    <n v="334"/>
    <n v="334"/>
  </r>
  <r>
    <x v="1"/>
    <x v="7"/>
    <x v="30"/>
    <n v="53606"/>
    <n v="862"/>
    <n v="54468"/>
    <n v="26"/>
    <n v="27"/>
    <n v="53"/>
    <n v="0"/>
    <n v="0"/>
    <n v="0"/>
    <n v="260"/>
    <n v="361"/>
    <n v="621"/>
    <n v="55142"/>
    <n v="0"/>
    <n v="0"/>
    <n v="0"/>
  </r>
  <r>
    <x v="1"/>
    <x v="7"/>
    <x v="13"/>
    <n v="49134"/>
    <n v="1663"/>
    <n v="50797"/>
    <n v="34"/>
    <n v="83"/>
    <n v="117"/>
    <n v="0"/>
    <n v="0"/>
    <n v="0"/>
    <n v="64"/>
    <n v="58"/>
    <n v="122"/>
    <n v="51036"/>
    <n v="186"/>
    <n v="59"/>
    <n v="245"/>
  </r>
  <r>
    <x v="1"/>
    <x v="7"/>
    <x v="17"/>
    <n v="78974"/>
    <n v="3106"/>
    <n v="82080"/>
    <n v="0"/>
    <n v="0"/>
    <n v="0"/>
    <n v="0"/>
    <n v="0"/>
    <n v="0"/>
    <n v="191"/>
    <n v="36"/>
    <n v="227"/>
    <n v="82307"/>
    <n v="397"/>
    <n v="0"/>
    <n v="397"/>
  </r>
  <r>
    <x v="1"/>
    <x v="7"/>
    <x v="28"/>
    <n v="64873"/>
    <n v="2790"/>
    <n v="67663"/>
    <n v="30"/>
    <n v="147"/>
    <n v="177"/>
    <n v="0"/>
    <n v="0"/>
    <n v="0"/>
    <n v="58"/>
    <n v="20"/>
    <n v="78"/>
    <n v="67918"/>
    <n v="861"/>
    <n v="0"/>
    <n v="861"/>
  </r>
  <r>
    <x v="1"/>
    <x v="7"/>
    <x v="3"/>
    <n v="51513"/>
    <n v="18855"/>
    <n v="70368"/>
    <n v="104"/>
    <n v="181"/>
    <n v="285"/>
    <n v="0"/>
    <n v="0"/>
    <n v="0"/>
    <n v="265"/>
    <n v="174"/>
    <n v="439"/>
    <n v="71092"/>
    <n v="0"/>
    <n v="0"/>
    <n v="0"/>
  </r>
  <r>
    <x v="1"/>
    <x v="7"/>
    <x v="7"/>
    <n v="106118"/>
    <n v="40156"/>
    <n v="146274"/>
    <n v="50"/>
    <n v="185"/>
    <n v="235"/>
    <n v="0"/>
    <n v="6"/>
    <n v="6"/>
    <n v="169"/>
    <n v="46"/>
    <n v="215"/>
    <n v="146730"/>
    <n v="300"/>
    <n v="0"/>
    <n v="300"/>
  </r>
  <r>
    <x v="1"/>
    <x v="7"/>
    <x v="14"/>
    <n v="19330"/>
    <n v="9344"/>
    <n v="28674"/>
    <n v="0"/>
    <n v="0"/>
    <n v="0"/>
    <n v="0"/>
    <n v="0"/>
    <n v="0"/>
    <n v="-8"/>
    <n v="40"/>
    <n v="32"/>
    <n v="28706"/>
    <n v="434"/>
    <n v="55"/>
    <n v="489"/>
  </r>
  <r>
    <x v="1"/>
    <x v="7"/>
    <x v="8"/>
    <n v="38199"/>
    <n v="3462"/>
    <n v="41661"/>
    <n v="51"/>
    <n v="138"/>
    <n v="189"/>
    <n v="0"/>
    <n v="11"/>
    <n v="11"/>
    <n v="187"/>
    <n v="611"/>
    <n v="798"/>
    <n v="42659"/>
    <n v="1626"/>
    <n v="91"/>
    <n v="1717"/>
  </r>
  <r>
    <x v="1"/>
    <x v="7"/>
    <x v="5"/>
    <n v="155453"/>
    <n v="5986"/>
    <n v="161439"/>
    <n v="83"/>
    <n v="143"/>
    <n v="226"/>
    <n v="0"/>
    <n v="0"/>
    <n v="0"/>
    <n v="277"/>
    <n v="136"/>
    <n v="413"/>
    <n v="162078"/>
    <n v="50"/>
    <n v="95"/>
    <n v="145"/>
  </r>
  <r>
    <x v="1"/>
    <x v="7"/>
    <x v="6"/>
    <n v="130893"/>
    <n v="494"/>
    <n v="131387"/>
    <n v="225"/>
    <n v="402"/>
    <n v="627"/>
    <n v="0"/>
    <n v="0"/>
    <n v="0"/>
    <n v="442"/>
    <n v="254"/>
    <n v="696"/>
    <n v="132710"/>
    <n v="203"/>
    <n v="3"/>
    <n v="206"/>
  </r>
  <r>
    <x v="1"/>
    <x v="7"/>
    <x v="4"/>
    <n v="70970"/>
    <n v="708"/>
    <n v="71678"/>
    <n v="0"/>
    <n v="1292"/>
    <n v="1292"/>
    <n v="0"/>
    <n v="0"/>
    <n v="0"/>
    <n v="767"/>
    <n v="344"/>
    <n v="1111"/>
    <n v="74081"/>
    <n v="4715"/>
    <n v="0"/>
    <n v="4715"/>
  </r>
  <r>
    <x v="1"/>
    <x v="7"/>
    <x v="0"/>
    <n v="0"/>
    <n v="0"/>
    <n v="0"/>
    <n v="32"/>
    <n v="361"/>
    <n v="393"/>
    <n v="0"/>
    <n v="0"/>
    <n v="0"/>
    <n v="0"/>
    <n v="0"/>
    <n v="0"/>
    <n v="393"/>
    <n v="0"/>
    <n v="0"/>
    <n v="0"/>
  </r>
  <r>
    <x v="1"/>
    <x v="7"/>
    <x v="22"/>
    <n v="0"/>
    <n v="0"/>
    <n v="0"/>
    <n v="0"/>
    <n v="0"/>
    <n v="0"/>
    <n v="0"/>
    <n v="0"/>
    <n v="0"/>
    <n v="393"/>
    <n v="0"/>
    <n v="393"/>
    <n v="393"/>
    <n v="0"/>
    <n v="0"/>
    <n v="0"/>
  </r>
  <r>
    <x v="1"/>
    <x v="7"/>
    <x v="23"/>
    <n v="835"/>
    <n v="266"/>
    <n v="1101"/>
    <n v="0"/>
    <n v="0"/>
    <n v="0"/>
    <n v="0"/>
    <n v="0"/>
    <n v="0"/>
    <n v="0"/>
    <n v="0"/>
    <n v="0"/>
    <n v="1101"/>
    <n v="0"/>
    <n v="0"/>
    <n v="0"/>
  </r>
  <r>
    <x v="1"/>
    <x v="7"/>
    <x v="25"/>
    <n v="0"/>
    <n v="0"/>
    <n v="0"/>
    <n v="0"/>
    <n v="0"/>
    <n v="0"/>
    <n v="0"/>
    <n v="0"/>
    <n v="0"/>
    <n v="113"/>
    <n v="0"/>
    <n v="113"/>
    <n v="113"/>
    <n v="0"/>
    <n v="0"/>
    <n v="0"/>
  </r>
  <r>
    <x v="1"/>
    <x v="8"/>
    <x v="9"/>
    <n v="66112"/>
    <n v="1672"/>
    <n v="67784"/>
    <n v="43"/>
    <n v="42"/>
    <n v="85"/>
    <n v="0"/>
    <n v="0"/>
    <n v="0"/>
    <n v="273"/>
    <n v="74"/>
    <n v="347"/>
    <n v="68216"/>
    <n v="4776"/>
    <n v="39"/>
    <n v="4815"/>
  </r>
  <r>
    <x v="1"/>
    <x v="8"/>
    <x v="28"/>
    <n v="192487"/>
    <n v="7315"/>
    <n v="199802"/>
    <n v="0"/>
    <n v="0"/>
    <n v="0"/>
    <n v="0"/>
    <n v="0"/>
    <n v="0"/>
    <n v="73"/>
    <n v="15"/>
    <n v="88"/>
    <n v="199890"/>
    <n v="37"/>
    <n v="0"/>
    <n v="37"/>
  </r>
  <r>
    <x v="1"/>
    <x v="8"/>
    <x v="7"/>
    <n v="88829"/>
    <n v="20207"/>
    <n v="109036"/>
    <n v="1"/>
    <n v="27"/>
    <n v="28"/>
    <n v="0"/>
    <n v="0"/>
    <n v="0"/>
    <n v="18"/>
    <n v="3"/>
    <n v="21"/>
    <n v="109085"/>
    <n v="58"/>
    <n v="0"/>
    <n v="58"/>
  </r>
  <r>
    <x v="1"/>
    <x v="8"/>
    <x v="31"/>
    <n v="72511"/>
    <n v="2689"/>
    <n v="75200"/>
    <n v="70"/>
    <n v="149"/>
    <n v="219"/>
    <n v="0"/>
    <n v="3"/>
    <n v="3"/>
    <n v="132"/>
    <n v="140"/>
    <n v="272"/>
    <n v="75694"/>
    <n v="1"/>
    <n v="3"/>
    <n v="4"/>
  </r>
  <r>
    <x v="1"/>
    <x v="8"/>
    <x v="23"/>
    <n v="11706"/>
    <n v="5228"/>
    <n v="16934"/>
    <n v="10"/>
    <n v="20"/>
    <n v="30"/>
    <n v="0"/>
    <n v="0"/>
    <n v="0"/>
    <n v="123"/>
    <n v="6"/>
    <n v="129"/>
    <n v="17093"/>
    <n v="9"/>
    <n v="0"/>
    <n v="9"/>
  </r>
  <r>
    <x v="1"/>
    <x v="8"/>
    <x v="32"/>
    <n v="17345"/>
    <n v="2936"/>
    <n v="20281"/>
    <n v="56"/>
    <n v="91"/>
    <n v="147"/>
    <n v="0"/>
    <n v="0"/>
    <n v="0"/>
    <n v="32"/>
    <n v="91"/>
    <n v="123"/>
    <n v="20551"/>
    <n v="46"/>
    <n v="0"/>
    <n v="46"/>
  </r>
  <r>
    <x v="1"/>
    <x v="8"/>
    <x v="8"/>
    <n v="40758"/>
    <n v="530"/>
    <n v="41288"/>
    <n v="12"/>
    <n v="34"/>
    <n v="46"/>
    <n v="0"/>
    <n v="0"/>
    <n v="0"/>
    <n v="125"/>
    <n v="154"/>
    <n v="279"/>
    <n v="41613"/>
    <n v="820"/>
    <n v="15"/>
    <n v="835"/>
  </r>
  <r>
    <x v="1"/>
    <x v="8"/>
    <x v="6"/>
    <n v="182114"/>
    <n v="5591"/>
    <n v="187705"/>
    <n v="38"/>
    <n v="193"/>
    <n v="231"/>
    <n v="0"/>
    <n v="0"/>
    <n v="0"/>
    <n v="245"/>
    <n v="107"/>
    <n v="352"/>
    <n v="188288"/>
    <n v="51"/>
    <n v="20"/>
    <n v="71"/>
  </r>
  <r>
    <x v="1"/>
    <x v="8"/>
    <x v="4"/>
    <n v="87758"/>
    <n v="1702"/>
    <n v="89460"/>
    <n v="143"/>
    <n v="123"/>
    <n v="266"/>
    <n v="0"/>
    <n v="0"/>
    <n v="0"/>
    <n v="246"/>
    <n v="122"/>
    <n v="368"/>
    <n v="90094"/>
    <n v="2342"/>
    <n v="4"/>
    <n v="2346"/>
  </r>
  <r>
    <x v="2"/>
    <x v="0"/>
    <x v="0"/>
    <n v="7088"/>
    <n v="1216"/>
    <n v="8304"/>
    <n v="0"/>
    <n v="0"/>
    <n v="0"/>
    <n v="0"/>
    <n v="0"/>
    <n v="0"/>
    <n v="38"/>
    <n v="22"/>
    <n v="60"/>
    <n v="8364"/>
    <n v="2051"/>
    <n v="0"/>
    <n v="2051"/>
  </r>
  <r>
    <x v="2"/>
    <x v="0"/>
    <x v="1"/>
    <n v="2868"/>
    <n v="33"/>
    <n v="2901"/>
    <n v="0"/>
    <n v="0"/>
    <n v="0"/>
    <n v="0"/>
    <n v="0"/>
    <n v="0"/>
    <n v="21"/>
    <n v="31"/>
    <n v="52"/>
    <n v="2953"/>
    <n v="423"/>
    <n v="0"/>
    <n v="423"/>
  </r>
  <r>
    <x v="2"/>
    <x v="0"/>
    <x v="2"/>
    <n v="3017"/>
    <n v="89"/>
    <n v="3106"/>
    <n v="0"/>
    <n v="0"/>
    <n v="0"/>
    <n v="0"/>
    <n v="0"/>
    <n v="0"/>
    <n v="6"/>
    <n v="105"/>
    <n v="111"/>
    <n v="3217"/>
    <n v="59"/>
    <n v="0"/>
    <n v="59"/>
  </r>
  <r>
    <x v="2"/>
    <x v="0"/>
    <x v="3"/>
    <n v="68"/>
    <n v="1576"/>
    <n v="1644"/>
    <n v="0"/>
    <n v="0"/>
    <n v="0"/>
    <n v="0"/>
    <n v="3"/>
    <n v="3"/>
    <n v="0"/>
    <n v="0"/>
    <n v="0"/>
    <n v="1647"/>
    <n v="0"/>
    <n v="0"/>
    <n v="0"/>
  </r>
  <r>
    <x v="2"/>
    <x v="0"/>
    <x v="6"/>
    <n v="12564"/>
    <n v="6993"/>
    <n v="19557"/>
    <n v="0"/>
    <n v="0"/>
    <n v="0"/>
    <n v="0"/>
    <n v="0"/>
    <n v="0"/>
    <n v="55"/>
    <n v="72"/>
    <n v="127"/>
    <n v="19684"/>
    <n v="1398"/>
    <n v="0"/>
    <n v="1398"/>
  </r>
  <r>
    <x v="2"/>
    <x v="0"/>
    <x v="4"/>
    <n v="11472"/>
    <n v="2230"/>
    <n v="13702"/>
    <n v="14"/>
    <n v="168"/>
    <n v="182"/>
    <n v="0"/>
    <n v="1"/>
    <n v="1"/>
    <n v="30"/>
    <n v="32"/>
    <n v="62"/>
    <n v="13947"/>
    <n v="1196"/>
    <n v="0"/>
    <n v="1196"/>
  </r>
  <r>
    <x v="2"/>
    <x v="0"/>
    <x v="9"/>
    <n v="1223"/>
    <n v="73"/>
    <n v="1296"/>
    <n v="0"/>
    <n v="0"/>
    <n v="0"/>
    <n v="0"/>
    <n v="0"/>
    <n v="0"/>
    <n v="0"/>
    <n v="0"/>
    <n v="0"/>
    <n v="1296"/>
    <n v="0"/>
    <n v="0"/>
    <n v="0"/>
  </r>
  <r>
    <x v="2"/>
    <x v="0"/>
    <x v="7"/>
    <n v="6672"/>
    <n v="774"/>
    <n v="7446"/>
    <n v="0"/>
    <n v="0"/>
    <n v="0"/>
    <n v="0"/>
    <n v="0"/>
    <n v="0"/>
    <n v="17"/>
    <n v="2"/>
    <n v="19"/>
    <n v="7465"/>
    <n v="107"/>
    <n v="0"/>
    <n v="107"/>
  </r>
  <r>
    <x v="2"/>
    <x v="1"/>
    <x v="9"/>
    <n v="202340"/>
    <n v="6115"/>
    <n v="208455"/>
    <n v="253"/>
    <n v="472"/>
    <n v="725"/>
    <n v="1"/>
    <n v="14"/>
    <n v="15"/>
    <n v="1307"/>
    <n v="1325"/>
    <n v="2632"/>
    <n v="211827"/>
    <n v="1882"/>
    <n v="58"/>
    <n v="1940"/>
  </r>
  <r>
    <x v="2"/>
    <x v="1"/>
    <x v="10"/>
    <n v="82970"/>
    <n v="27441"/>
    <n v="110411"/>
    <n v="159"/>
    <n v="69"/>
    <n v="228"/>
    <n v="0"/>
    <n v="0"/>
    <n v="0"/>
    <n v="227"/>
    <n v="289"/>
    <n v="516"/>
    <n v="111155"/>
    <n v="2655"/>
    <n v="1"/>
    <n v="2656"/>
  </r>
  <r>
    <x v="2"/>
    <x v="1"/>
    <x v="0"/>
    <n v="241132"/>
    <n v="68868"/>
    <n v="310000"/>
    <n v="154"/>
    <n v="1990"/>
    <n v="2144"/>
    <n v="0"/>
    <n v="37"/>
    <n v="37"/>
    <n v="2648"/>
    <n v="738"/>
    <n v="3386"/>
    <n v="315567"/>
    <n v="634"/>
    <n v="0"/>
    <n v="634"/>
  </r>
  <r>
    <x v="2"/>
    <x v="1"/>
    <x v="11"/>
    <n v="53753"/>
    <n v="3839"/>
    <n v="57592"/>
    <n v="86"/>
    <n v="136"/>
    <n v="222"/>
    <n v="0"/>
    <n v="0"/>
    <n v="0"/>
    <n v="281"/>
    <n v="300"/>
    <n v="581"/>
    <n v="58395"/>
    <n v="3"/>
    <n v="0"/>
    <n v="3"/>
  </r>
  <r>
    <x v="2"/>
    <x v="1"/>
    <x v="12"/>
    <n v="0"/>
    <n v="0"/>
    <n v="0"/>
    <n v="0"/>
    <n v="0"/>
    <n v="0"/>
    <n v="0"/>
    <n v="0"/>
    <n v="0"/>
    <n v="67"/>
    <n v="302"/>
    <n v="369"/>
    <n v="369"/>
    <n v="0"/>
    <n v="0"/>
    <n v="0"/>
  </r>
  <r>
    <x v="2"/>
    <x v="1"/>
    <x v="13"/>
    <n v="213027"/>
    <n v="11143"/>
    <n v="224170"/>
    <n v="0"/>
    <n v="0"/>
    <n v="0"/>
    <n v="0"/>
    <n v="0"/>
    <n v="0"/>
    <n v="856"/>
    <n v="535"/>
    <n v="1391"/>
    <n v="225561"/>
    <n v="5718"/>
    <n v="0"/>
    <n v="5718"/>
  </r>
  <r>
    <x v="2"/>
    <x v="1"/>
    <x v="3"/>
    <n v="177866"/>
    <n v="32510"/>
    <n v="210376"/>
    <n v="136"/>
    <n v="342"/>
    <n v="478"/>
    <n v="0"/>
    <n v="5"/>
    <n v="5"/>
    <n v="1857"/>
    <n v="897"/>
    <n v="2754"/>
    <n v="213613"/>
    <n v="6836"/>
    <n v="6"/>
    <n v="6842"/>
  </r>
  <r>
    <x v="2"/>
    <x v="1"/>
    <x v="7"/>
    <n v="108751"/>
    <n v="47595"/>
    <n v="156346"/>
    <n v="0"/>
    <n v="266"/>
    <n v="266"/>
    <n v="0"/>
    <n v="0"/>
    <n v="0"/>
    <n v="378"/>
    <n v="232"/>
    <n v="610"/>
    <n v="157222"/>
    <n v="3689"/>
    <n v="0"/>
    <n v="3689"/>
  </r>
  <r>
    <x v="2"/>
    <x v="1"/>
    <x v="33"/>
    <n v="0"/>
    <n v="0"/>
    <n v="0"/>
    <n v="0"/>
    <n v="0"/>
    <n v="0"/>
    <n v="0"/>
    <n v="0"/>
    <n v="0"/>
    <n v="229"/>
    <n v="0"/>
    <n v="229"/>
    <n v="229"/>
    <n v="0"/>
    <n v="0"/>
    <n v="0"/>
  </r>
  <r>
    <x v="2"/>
    <x v="1"/>
    <x v="14"/>
    <n v="90994"/>
    <n v="13636"/>
    <n v="104630"/>
    <n v="68"/>
    <n v="175"/>
    <n v="243"/>
    <n v="1"/>
    <n v="15"/>
    <n v="16"/>
    <n v="108"/>
    <n v="200"/>
    <n v="308"/>
    <n v="105197"/>
    <n v="298"/>
    <n v="24"/>
    <n v="322"/>
  </r>
  <r>
    <x v="2"/>
    <x v="1"/>
    <x v="15"/>
    <n v="0"/>
    <n v="0"/>
    <n v="0"/>
    <n v="0"/>
    <n v="0"/>
    <n v="0"/>
    <n v="0"/>
    <n v="0"/>
    <n v="0"/>
    <n v="303"/>
    <n v="48"/>
    <n v="351"/>
    <n v="351"/>
    <n v="0"/>
    <n v="0"/>
    <n v="0"/>
  </r>
  <r>
    <x v="2"/>
    <x v="1"/>
    <x v="8"/>
    <n v="143181"/>
    <n v="12620"/>
    <n v="155801"/>
    <n v="63"/>
    <n v="508"/>
    <n v="571"/>
    <n v="0"/>
    <n v="0"/>
    <n v="0"/>
    <n v="355"/>
    <n v="3668"/>
    <n v="4023"/>
    <n v="160395"/>
    <n v="854"/>
    <n v="1"/>
    <n v="855"/>
  </r>
  <r>
    <x v="2"/>
    <x v="1"/>
    <x v="5"/>
    <n v="93236"/>
    <n v="12462"/>
    <n v="105698"/>
    <n v="84"/>
    <n v="228"/>
    <n v="312"/>
    <n v="0"/>
    <n v="0"/>
    <n v="0"/>
    <n v="1061"/>
    <n v="368"/>
    <n v="1429"/>
    <n v="107439"/>
    <n v="64"/>
    <n v="13"/>
    <n v="77"/>
  </r>
  <r>
    <x v="2"/>
    <x v="1"/>
    <x v="6"/>
    <n v="235404"/>
    <n v="42675"/>
    <n v="278079"/>
    <n v="146"/>
    <n v="2359"/>
    <n v="2505"/>
    <n v="0"/>
    <n v="58"/>
    <n v="58"/>
    <n v="1355"/>
    <n v="1578"/>
    <n v="2933"/>
    <n v="283575"/>
    <n v="0"/>
    <n v="258"/>
    <n v="258"/>
  </r>
  <r>
    <x v="2"/>
    <x v="1"/>
    <x v="4"/>
    <n v="203915"/>
    <n v="21420"/>
    <n v="225335"/>
    <n v="1592"/>
    <n v="1312"/>
    <n v="2904"/>
    <n v="1"/>
    <n v="23"/>
    <n v="24"/>
    <n v="2559"/>
    <n v="2521"/>
    <n v="5080"/>
    <n v="233343"/>
    <n v="12542"/>
    <n v="5"/>
    <n v="12547"/>
  </r>
  <r>
    <x v="2"/>
    <x v="1"/>
    <x v="17"/>
    <n v="60519"/>
    <n v="0"/>
    <n v="60519"/>
    <n v="0"/>
    <n v="0"/>
    <n v="0"/>
    <n v="0"/>
    <n v="0"/>
    <n v="0"/>
    <n v="0"/>
    <n v="0"/>
    <n v="0"/>
    <n v="60519"/>
    <n v="0"/>
    <n v="0"/>
    <n v="0"/>
  </r>
  <r>
    <x v="2"/>
    <x v="1"/>
    <x v="16"/>
    <n v="0"/>
    <n v="0"/>
    <n v="0"/>
    <n v="0"/>
    <n v="0"/>
    <n v="0"/>
    <n v="0"/>
    <n v="0"/>
    <n v="0"/>
    <n v="174"/>
    <n v="0"/>
    <n v="174"/>
    <n v="174"/>
    <n v="0"/>
    <n v="0"/>
    <n v="0"/>
  </r>
  <r>
    <x v="2"/>
    <x v="1"/>
    <x v="30"/>
    <n v="252"/>
    <n v="0"/>
    <n v="252"/>
    <n v="2"/>
    <n v="0"/>
    <n v="2"/>
    <n v="0"/>
    <n v="0"/>
    <n v="0"/>
    <n v="83"/>
    <n v="0"/>
    <n v="83"/>
    <n v="337"/>
    <n v="0"/>
    <n v="0"/>
    <n v="0"/>
  </r>
  <r>
    <x v="2"/>
    <x v="1"/>
    <x v="2"/>
    <n v="600"/>
    <n v="0"/>
    <n v="600"/>
    <n v="0"/>
    <n v="0"/>
    <n v="0"/>
    <n v="0"/>
    <n v="0"/>
    <n v="0"/>
    <n v="0"/>
    <n v="0"/>
    <n v="0"/>
    <n v="600"/>
    <n v="600"/>
    <n v="0"/>
    <n v="600"/>
  </r>
  <r>
    <x v="2"/>
    <x v="2"/>
    <x v="0"/>
    <n v="171769"/>
    <n v="27907"/>
    <n v="199676"/>
    <n v="0"/>
    <n v="0"/>
    <n v="0"/>
    <n v="0"/>
    <n v="0"/>
    <n v="0"/>
    <n v="842"/>
    <n v="245"/>
    <n v="1087"/>
    <n v="200763"/>
    <n v="293"/>
    <n v="0"/>
    <n v="293"/>
  </r>
  <r>
    <x v="2"/>
    <x v="2"/>
    <x v="18"/>
    <n v="20936"/>
    <n v="1284"/>
    <n v="22220"/>
    <n v="0"/>
    <n v="4"/>
    <n v="4"/>
    <n v="0"/>
    <n v="0"/>
    <n v="0"/>
    <n v="502"/>
    <n v="137"/>
    <n v="639"/>
    <n v="22863"/>
    <n v="474"/>
    <n v="6"/>
    <n v="480"/>
  </r>
  <r>
    <x v="2"/>
    <x v="2"/>
    <x v="19"/>
    <n v="17181"/>
    <n v="3192"/>
    <n v="20373"/>
    <n v="0"/>
    <n v="0"/>
    <n v="0"/>
    <n v="0"/>
    <n v="0"/>
    <n v="0"/>
    <n v="8"/>
    <n v="4"/>
    <n v="12"/>
    <n v="20385"/>
    <n v="60"/>
    <n v="0"/>
    <n v="60"/>
  </r>
  <r>
    <x v="2"/>
    <x v="2"/>
    <x v="20"/>
    <n v="0"/>
    <n v="0"/>
    <n v="0"/>
    <n v="0"/>
    <n v="0"/>
    <n v="0"/>
    <n v="0"/>
    <n v="0"/>
    <n v="0"/>
    <n v="64"/>
    <n v="98"/>
    <n v="162"/>
    <n v="162"/>
    <n v="2"/>
    <n v="1"/>
    <n v="3"/>
  </r>
  <r>
    <x v="2"/>
    <x v="2"/>
    <x v="21"/>
    <n v="21467"/>
    <n v="1097"/>
    <n v="22564"/>
    <n v="1"/>
    <n v="35"/>
    <n v="36"/>
    <n v="0"/>
    <n v="0"/>
    <n v="0"/>
    <n v="351"/>
    <n v="193"/>
    <n v="544"/>
    <n v="23144"/>
    <n v="464"/>
    <n v="0"/>
    <n v="464"/>
  </r>
  <r>
    <x v="2"/>
    <x v="2"/>
    <x v="22"/>
    <n v="70870"/>
    <n v="8016"/>
    <n v="78886"/>
    <n v="0"/>
    <n v="2"/>
    <n v="2"/>
    <n v="0"/>
    <n v="0"/>
    <n v="0"/>
    <n v="941"/>
    <n v="244"/>
    <n v="1185"/>
    <n v="80073"/>
    <n v="4670"/>
    <n v="4"/>
    <n v="4674"/>
  </r>
  <r>
    <x v="2"/>
    <x v="2"/>
    <x v="7"/>
    <n v="94979"/>
    <n v="40485"/>
    <n v="135464"/>
    <n v="3"/>
    <n v="10"/>
    <n v="13"/>
    <n v="0"/>
    <n v="0"/>
    <n v="0"/>
    <n v="433"/>
    <n v="189"/>
    <n v="622"/>
    <n v="136099"/>
    <n v="0"/>
    <n v="0"/>
    <n v="0"/>
  </r>
  <r>
    <x v="2"/>
    <x v="2"/>
    <x v="14"/>
    <n v="74222"/>
    <n v="26966"/>
    <n v="101188"/>
    <n v="0"/>
    <n v="0"/>
    <n v="0"/>
    <n v="0"/>
    <n v="0"/>
    <n v="0"/>
    <n v="207"/>
    <n v="143"/>
    <n v="350"/>
    <n v="101538"/>
    <n v="0"/>
    <n v="0"/>
    <n v="0"/>
  </r>
  <r>
    <x v="2"/>
    <x v="2"/>
    <x v="24"/>
    <n v="0"/>
    <n v="0"/>
    <n v="0"/>
    <n v="0"/>
    <n v="0"/>
    <n v="0"/>
    <n v="0"/>
    <n v="0"/>
    <n v="0"/>
    <n v="344"/>
    <n v="263"/>
    <n v="607"/>
    <n v="607"/>
    <n v="0"/>
    <n v="0"/>
    <n v="0"/>
  </r>
  <r>
    <x v="2"/>
    <x v="2"/>
    <x v="23"/>
    <n v="60979"/>
    <n v="48985"/>
    <n v="109964"/>
    <n v="0"/>
    <n v="5"/>
    <n v="5"/>
    <n v="0"/>
    <n v="1"/>
    <n v="1"/>
    <n v="1158"/>
    <n v="417"/>
    <n v="1575"/>
    <n v="111545"/>
    <n v="64"/>
    <n v="1"/>
    <n v="65"/>
  </r>
  <r>
    <x v="2"/>
    <x v="2"/>
    <x v="8"/>
    <n v="54565"/>
    <n v="5583"/>
    <n v="60148"/>
    <n v="0"/>
    <n v="4"/>
    <n v="4"/>
    <n v="0"/>
    <n v="13"/>
    <n v="13"/>
    <n v="496"/>
    <n v="1326"/>
    <n v="1822"/>
    <n v="61987"/>
    <n v="744"/>
    <n v="0"/>
    <n v="744"/>
  </r>
  <r>
    <x v="2"/>
    <x v="2"/>
    <x v="25"/>
    <n v="64522"/>
    <n v="19095"/>
    <n v="83617"/>
    <n v="0"/>
    <n v="0"/>
    <n v="0"/>
    <n v="0"/>
    <n v="0"/>
    <n v="0"/>
    <n v="971"/>
    <n v="603"/>
    <n v="1574"/>
    <n v="85191"/>
    <n v="43"/>
    <n v="0"/>
    <n v="43"/>
  </r>
  <r>
    <x v="2"/>
    <x v="2"/>
    <x v="5"/>
    <n v="67600"/>
    <n v="11143"/>
    <n v="78743"/>
    <n v="0"/>
    <n v="0"/>
    <n v="0"/>
    <n v="0"/>
    <n v="0"/>
    <n v="0"/>
    <n v="832"/>
    <n v="225"/>
    <n v="1057"/>
    <n v="79800"/>
    <n v="12"/>
    <n v="0"/>
    <n v="12"/>
  </r>
  <r>
    <x v="2"/>
    <x v="2"/>
    <x v="6"/>
    <n v="256929"/>
    <n v="6563"/>
    <n v="263492"/>
    <n v="3"/>
    <n v="15"/>
    <n v="18"/>
    <n v="0"/>
    <n v="0"/>
    <n v="0"/>
    <n v="2259"/>
    <n v="1017"/>
    <n v="3276"/>
    <n v="266786"/>
    <n v="46"/>
    <n v="0"/>
    <n v="46"/>
  </r>
  <r>
    <x v="2"/>
    <x v="2"/>
    <x v="4"/>
    <n v="118908"/>
    <n v="7890"/>
    <n v="126798"/>
    <n v="3"/>
    <n v="50"/>
    <n v="53"/>
    <n v="0"/>
    <n v="0"/>
    <n v="0"/>
    <n v="2619"/>
    <n v="1335"/>
    <n v="3954"/>
    <n v="130805"/>
    <n v="20478"/>
    <n v="17"/>
    <n v="20495"/>
  </r>
  <r>
    <x v="2"/>
    <x v="2"/>
    <x v="30"/>
    <n v="638"/>
    <n v="1"/>
    <n v="639"/>
    <n v="0"/>
    <n v="0"/>
    <n v="0"/>
    <n v="0"/>
    <n v="0"/>
    <n v="0"/>
    <n v="91"/>
    <n v="34"/>
    <n v="125"/>
    <n v="764"/>
    <n v="0"/>
    <n v="0"/>
    <n v="0"/>
  </r>
  <r>
    <x v="2"/>
    <x v="2"/>
    <x v="3"/>
    <n v="1239"/>
    <n v="0"/>
    <n v="1239"/>
    <n v="0"/>
    <n v="0"/>
    <n v="0"/>
    <n v="0"/>
    <n v="0"/>
    <n v="0"/>
    <n v="0"/>
    <n v="0"/>
    <n v="0"/>
    <n v="1239"/>
    <n v="0"/>
    <n v="0"/>
    <n v="0"/>
  </r>
  <r>
    <x v="2"/>
    <x v="2"/>
    <x v="2"/>
    <n v="0"/>
    <n v="0"/>
    <n v="0"/>
    <n v="0"/>
    <n v="0"/>
    <n v="0"/>
    <n v="0"/>
    <n v="0"/>
    <n v="0"/>
    <n v="142"/>
    <n v="0"/>
    <n v="142"/>
    <n v="142"/>
    <n v="0"/>
    <n v="0"/>
    <n v="0"/>
  </r>
  <r>
    <x v="2"/>
    <x v="2"/>
    <x v="26"/>
    <n v="0"/>
    <n v="0"/>
    <n v="0"/>
    <n v="0"/>
    <n v="0"/>
    <n v="0"/>
    <n v="0"/>
    <n v="0"/>
    <n v="0"/>
    <n v="200"/>
    <n v="0"/>
    <n v="200"/>
    <n v="200"/>
    <n v="0"/>
    <n v="0"/>
    <n v="0"/>
  </r>
  <r>
    <x v="2"/>
    <x v="3"/>
    <x v="9"/>
    <n v="37377"/>
    <n v="897"/>
    <n v="38274"/>
    <n v="75"/>
    <n v="47"/>
    <n v="122"/>
    <n v="0"/>
    <n v="7"/>
    <n v="7"/>
    <n v="319"/>
    <n v="64"/>
    <n v="383"/>
    <n v="38786"/>
    <n v="366"/>
    <n v="0"/>
    <n v="366"/>
  </r>
  <r>
    <x v="2"/>
    <x v="3"/>
    <x v="0"/>
    <n v="22083"/>
    <n v="1649"/>
    <n v="23732"/>
    <n v="0"/>
    <n v="0"/>
    <n v="0"/>
    <n v="0"/>
    <n v="0"/>
    <n v="0"/>
    <n v="83"/>
    <n v="18"/>
    <n v="101"/>
    <n v="23833"/>
    <n v="1159"/>
    <n v="2"/>
    <n v="1161"/>
  </r>
  <r>
    <x v="2"/>
    <x v="3"/>
    <x v="11"/>
    <n v="5548"/>
    <n v="315"/>
    <n v="5863"/>
    <n v="4"/>
    <n v="10"/>
    <n v="14"/>
    <n v="0"/>
    <n v="0"/>
    <n v="0"/>
    <n v="12"/>
    <n v="52"/>
    <n v="64"/>
    <n v="5941"/>
    <n v="4"/>
    <n v="0"/>
    <n v="4"/>
  </r>
  <r>
    <x v="2"/>
    <x v="3"/>
    <x v="13"/>
    <n v="23644"/>
    <n v="1444"/>
    <n v="25088"/>
    <n v="0"/>
    <n v="42"/>
    <n v="42"/>
    <n v="10"/>
    <n v="27"/>
    <n v="37"/>
    <n v="92"/>
    <n v="71"/>
    <n v="163"/>
    <n v="25330"/>
    <n v="128"/>
    <n v="0"/>
    <n v="128"/>
  </r>
  <r>
    <x v="2"/>
    <x v="3"/>
    <x v="3"/>
    <n v="5668"/>
    <n v="1791"/>
    <n v="7459"/>
    <n v="8"/>
    <n v="28"/>
    <n v="36"/>
    <n v="5"/>
    <n v="0"/>
    <n v="5"/>
    <n v="19"/>
    <n v="93"/>
    <n v="112"/>
    <n v="7612"/>
    <n v="135"/>
    <n v="0"/>
    <n v="135"/>
  </r>
  <r>
    <x v="2"/>
    <x v="3"/>
    <x v="7"/>
    <n v="10901"/>
    <n v="4166"/>
    <n v="15067"/>
    <n v="0"/>
    <n v="7"/>
    <n v="7"/>
    <n v="0"/>
    <n v="1"/>
    <n v="1"/>
    <n v="10"/>
    <n v="2"/>
    <n v="12"/>
    <n v="15087"/>
    <n v="25"/>
    <n v="0"/>
    <n v="25"/>
  </r>
  <r>
    <x v="2"/>
    <x v="3"/>
    <x v="6"/>
    <n v="28964"/>
    <n v="1563"/>
    <n v="30527"/>
    <n v="33"/>
    <n v="98"/>
    <n v="131"/>
    <n v="2"/>
    <n v="59"/>
    <n v="61"/>
    <n v="80"/>
    <n v="142"/>
    <n v="222"/>
    <n v="30941"/>
    <n v="199"/>
    <n v="0"/>
    <n v="199"/>
  </r>
  <r>
    <x v="2"/>
    <x v="3"/>
    <x v="4"/>
    <n v="23288"/>
    <n v="327"/>
    <n v="23615"/>
    <n v="10"/>
    <n v="109"/>
    <n v="119"/>
    <n v="0"/>
    <n v="4"/>
    <n v="4"/>
    <n v="91"/>
    <n v="56"/>
    <n v="147"/>
    <n v="23885"/>
    <n v="264"/>
    <n v="36"/>
    <n v="300"/>
  </r>
  <r>
    <x v="2"/>
    <x v="3"/>
    <x v="8"/>
    <n v="4504"/>
    <n v="193"/>
    <n v="4697"/>
    <n v="0"/>
    <n v="15"/>
    <n v="15"/>
    <n v="0"/>
    <n v="0"/>
    <n v="0"/>
    <n v="220"/>
    <n v="0"/>
    <n v="220"/>
    <n v="4932"/>
    <n v="34"/>
    <n v="0"/>
    <n v="34"/>
  </r>
  <r>
    <x v="2"/>
    <x v="4"/>
    <x v="0"/>
    <n v="63617"/>
    <n v="0"/>
    <n v="63617"/>
    <n v="118"/>
    <n v="525"/>
    <n v="643"/>
    <n v="1"/>
    <n v="2"/>
    <n v="3"/>
    <n v="146"/>
    <n v="50"/>
    <n v="196"/>
    <n v="64459"/>
    <n v="512"/>
    <n v="0"/>
    <n v="512"/>
  </r>
  <r>
    <x v="2"/>
    <x v="4"/>
    <x v="16"/>
    <n v="98010"/>
    <n v="2678"/>
    <n v="100688"/>
    <n v="287"/>
    <n v="102"/>
    <n v="389"/>
    <n v="1"/>
    <n v="9"/>
    <n v="10"/>
    <n v="828"/>
    <n v="276"/>
    <n v="1104"/>
    <n v="102191"/>
    <n v="848"/>
    <n v="0"/>
    <n v="848"/>
  </r>
  <r>
    <x v="2"/>
    <x v="4"/>
    <x v="6"/>
    <n v="85838"/>
    <n v="450"/>
    <n v="86288"/>
    <n v="112"/>
    <n v="590"/>
    <n v="702"/>
    <n v="0"/>
    <n v="0"/>
    <n v="0"/>
    <n v="475"/>
    <n v="141"/>
    <n v="616"/>
    <n v="87606"/>
    <n v="218"/>
    <n v="0"/>
    <n v="218"/>
  </r>
  <r>
    <x v="2"/>
    <x v="4"/>
    <x v="4"/>
    <n v="65110"/>
    <n v="1596"/>
    <n v="66706"/>
    <n v="198"/>
    <n v="177"/>
    <n v="375"/>
    <n v="0"/>
    <n v="0"/>
    <n v="0"/>
    <n v="207"/>
    <n v="232"/>
    <n v="439"/>
    <n v="67520"/>
    <n v="728"/>
    <n v="0"/>
    <n v="728"/>
  </r>
  <r>
    <x v="2"/>
    <x v="4"/>
    <x v="7"/>
    <n v="17745"/>
    <n v="93"/>
    <n v="17838"/>
    <n v="0"/>
    <n v="0"/>
    <n v="0"/>
    <n v="0"/>
    <n v="0"/>
    <n v="0"/>
    <n v="0"/>
    <n v="3"/>
    <n v="3"/>
    <n v="17841"/>
    <n v="54"/>
    <n v="0"/>
    <n v="54"/>
  </r>
  <r>
    <x v="2"/>
    <x v="5"/>
    <x v="9"/>
    <n v="95758"/>
    <n v="510"/>
    <n v="96268"/>
    <n v="0"/>
    <n v="0"/>
    <n v="0"/>
    <n v="0"/>
    <n v="0"/>
    <n v="0"/>
    <n v="371"/>
    <n v="153"/>
    <n v="524"/>
    <n v="96792"/>
    <n v="0"/>
    <n v="0"/>
    <n v="0"/>
  </r>
  <r>
    <x v="2"/>
    <x v="5"/>
    <x v="26"/>
    <n v="113950"/>
    <n v="4754"/>
    <n v="118704"/>
    <n v="9"/>
    <n v="6"/>
    <n v="15"/>
    <n v="0"/>
    <n v="0"/>
    <n v="0"/>
    <n v="615"/>
    <n v="67"/>
    <n v="682"/>
    <n v="119401"/>
    <n v="4"/>
    <n v="0"/>
    <n v="4"/>
  </r>
  <r>
    <x v="2"/>
    <x v="5"/>
    <x v="17"/>
    <n v="198958"/>
    <n v="773"/>
    <n v="199731"/>
    <n v="0"/>
    <n v="0"/>
    <n v="0"/>
    <n v="0"/>
    <n v="0"/>
    <n v="0"/>
    <n v="745"/>
    <n v="29"/>
    <n v="774"/>
    <n v="200505"/>
    <n v="17"/>
    <n v="0"/>
    <n v="17"/>
  </r>
  <r>
    <x v="2"/>
    <x v="5"/>
    <x v="8"/>
    <n v="23884"/>
    <n v="76"/>
    <n v="23960"/>
    <n v="0"/>
    <n v="12"/>
    <n v="12"/>
    <n v="0"/>
    <n v="0"/>
    <n v="0"/>
    <n v="214"/>
    <n v="97"/>
    <n v="311"/>
    <n v="24283"/>
    <n v="4464"/>
    <n v="0"/>
    <n v="4464"/>
  </r>
  <r>
    <x v="2"/>
    <x v="5"/>
    <x v="6"/>
    <n v="106754"/>
    <n v="2468"/>
    <n v="109222"/>
    <n v="0"/>
    <n v="0"/>
    <n v="0"/>
    <n v="0"/>
    <n v="0"/>
    <n v="0"/>
    <n v="392"/>
    <n v="139"/>
    <n v="531"/>
    <n v="109753"/>
    <n v="0"/>
    <n v="0"/>
    <n v="0"/>
  </r>
  <r>
    <x v="2"/>
    <x v="5"/>
    <x v="4"/>
    <n v="93650"/>
    <n v="1314"/>
    <n v="94964"/>
    <n v="0"/>
    <n v="0"/>
    <n v="0"/>
    <n v="0"/>
    <n v="0"/>
    <n v="0"/>
    <n v="634"/>
    <n v="133"/>
    <n v="767"/>
    <n v="95731"/>
    <n v="5"/>
    <n v="0"/>
    <n v="5"/>
  </r>
  <r>
    <x v="2"/>
    <x v="5"/>
    <x v="7"/>
    <n v="1769"/>
    <n v="259"/>
    <n v="2028"/>
    <n v="0"/>
    <n v="0"/>
    <n v="0"/>
    <n v="0"/>
    <n v="0"/>
    <n v="0"/>
    <n v="0"/>
    <n v="0"/>
    <n v="0"/>
    <n v="2028"/>
    <n v="0"/>
    <n v="0"/>
    <n v="0"/>
  </r>
  <r>
    <x v="2"/>
    <x v="5"/>
    <x v="0"/>
    <n v="0"/>
    <n v="300"/>
    <n v="300"/>
    <n v="0"/>
    <n v="0"/>
    <n v="0"/>
    <n v="0"/>
    <n v="0"/>
    <n v="0"/>
    <n v="0"/>
    <n v="0"/>
    <n v="0"/>
    <n v="300"/>
    <n v="0"/>
    <n v="0"/>
    <n v="0"/>
  </r>
  <r>
    <x v="2"/>
    <x v="6"/>
    <x v="9"/>
    <n v="36003"/>
    <n v="1041"/>
    <n v="37044"/>
    <n v="29"/>
    <n v="25"/>
    <n v="54"/>
    <n v="0"/>
    <n v="0"/>
    <n v="0"/>
    <n v="85"/>
    <n v="223"/>
    <n v="308"/>
    <n v="37406"/>
    <n v="97"/>
    <n v="0"/>
    <n v="97"/>
  </r>
  <r>
    <x v="2"/>
    <x v="6"/>
    <x v="27"/>
    <n v="5654"/>
    <n v="629"/>
    <n v="6283"/>
    <n v="0"/>
    <n v="0"/>
    <n v="0"/>
    <n v="0"/>
    <n v="0"/>
    <n v="0"/>
    <n v="8"/>
    <n v="37"/>
    <n v="45"/>
    <n v="6328"/>
    <n v="0"/>
    <n v="0"/>
    <n v="0"/>
  </r>
  <r>
    <x v="2"/>
    <x v="6"/>
    <x v="28"/>
    <n v="52266"/>
    <n v="1312"/>
    <n v="53578"/>
    <n v="0"/>
    <n v="0"/>
    <n v="0"/>
    <n v="0"/>
    <n v="0"/>
    <n v="0"/>
    <n v="0"/>
    <n v="0"/>
    <n v="0"/>
    <n v="53578"/>
    <n v="60"/>
    <n v="0"/>
    <n v="60"/>
  </r>
  <r>
    <x v="2"/>
    <x v="6"/>
    <x v="29"/>
    <n v="56611"/>
    <n v="4135"/>
    <n v="60746"/>
    <n v="28"/>
    <n v="94"/>
    <n v="122"/>
    <n v="0"/>
    <n v="0"/>
    <n v="0"/>
    <n v="44"/>
    <n v="55"/>
    <n v="99"/>
    <n v="60967"/>
    <n v="0"/>
    <n v="0"/>
    <n v="0"/>
  </r>
  <r>
    <x v="2"/>
    <x v="6"/>
    <x v="7"/>
    <n v="55799"/>
    <n v="11695"/>
    <n v="67494"/>
    <n v="0"/>
    <n v="65"/>
    <n v="65"/>
    <n v="0"/>
    <n v="0"/>
    <n v="0"/>
    <n v="72"/>
    <n v="13"/>
    <n v="85"/>
    <n v="67644"/>
    <n v="39"/>
    <n v="0"/>
    <n v="39"/>
  </r>
  <r>
    <x v="2"/>
    <x v="6"/>
    <x v="8"/>
    <n v="19029"/>
    <n v="482"/>
    <n v="19511"/>
    <n v="4"/>
    <n v="20"/>
    <n v="24"/>
    <n v="0"/>
    <n v="1"/>
    <n v="1"/>
    <n v="53"/>
    <n v="76"/>
    <n v="129"/>
    <n v="19665"/>
    <n v="4514"/>
    <n v="0"/>
    <n v="4514"/>
  </r>
  <r>
    <x v="2"/>
    <x v="6"/>
    <x v="6"/>
    <n v="52955"/>
    <n v="1411"/>
    <n v="54366"/>
    <n v="0"/>
    <n v="0"/>
    <n v="0"/>
    <n v="0"/>
    <n v="0"/>
    <n v="0"/>
    <n v="17"/>
    <n v="41"/>
    <n v="58"/>
    <n v="54424"/>
    <n v="79"/>
    <n v="0"/>
    <n v="79"/>
  </r>
  <r>
    <x v="2"/>
    <x v="6"/>
    <x v="4"/>
    <n v="6751"/>
    <n v="347"/>
    <n v="7098"/>
    <n v="15"/>
    <n v="285"/>
    <n v="300"/>
    <n v="1"/>
    <n v="0"/>
    <n v="1"/>
    <n v="90"/>
    <n v="90"/>
    <n v="180"/>
    <n v="7579"/>
    <n v="45"/>
    <n v="0"/>
    <n v="45"/>
  </r>
  <r>
    <x v="2"/>
    <x v="6"/>
    <x v="5"/>
    <n v="251"/>
    <n v="5"/>
    <n v="256"/>
    <n v="0"/>
    <n v="0"/>
    <n v="0"/>
    <n v="0"/>
    <n v="0"/>
    <n v="0"/>
    <n v="150"/>
    <n v="0"/>
    <n v="150"/>
    <n v="406"/>
    <n v="109"/>
    <n v="0"/>
    <n v="109"/>
  </r>
  <r>
    <x v="2"/>
    <x v="7"/>
    <x v="9"/>
    <n v="109503"/>
    <n v="869"/>
    <n v="110372"/>
    <n v="151"/>
    <n v="281"/>
    <n v="432"/>
    <n v="0"/>
    <n v="18"/>
    <n v="18"/>
    <n v="432"/>
    <n v="387"/>
    <n v="819"/>
    <n v="111641"/>
    <n v="1449"/>
    <n v="0"/>
    <n v="1449"/>
  </r>
  <r>
    <x v="2"/>
    <x v="7"/>
    <x v="19"/>
    <n v="225"/>
    <n v="222"/>
    <n v="447"/>
    <n v="9"/>
    <n v="0"/>
    <n v="9"/>
    <n v="0"/>
    <n v="0"/>
    <n v="0"/>
    <n v="0"/>
    <n v="3"/>
    <n v="3"/>
    <n v="459"/>
    <n v="0"/>
    <n v="0"/>
    <n v="0"/>
  </r>
  <r>
    <x v="2"/>
    <x v="7"/>
    <x v="30"/>
    <n v="53244"/>
    <n v="1027"/>
    <n v="54271"/>
    <n v="38"/>
    <n v="25"/>
    <n v="63"/>
    <n v="0"/>
    <n v="0"/>
    <n v="0"/>
    <n v="284"/>
    <n v="644"/>
    <n v="928"/>
    <n v="55262"/>
    <n v="652"/>
    <n v="0"/>
    <n v="652"/>
  </r>
  <r>
    <x v="2"/>
    <x v="7"/>
    <x v="13"/>
    <n v="42118"/>
    <n v="1682"/>
    <n v="43800"/>
    <n v="0"/>
    <n v="0"/>
    <n v="0"/>
    <n v="0"/>
    <n v="0"/>
    <n v="0"/>
    <n v="48"/>
    <n v="110"/>
    <n v="158"/>
    <n v="43958"/>
    <n v="210"/>
    <n v="0"/>
    <n v="210"/>
  </r>
  <r>
    <x v="2"/>
    <x v="7"/>
    <x v="17"/>
    <n v="74787"/>
    <n v="3499"/>
    <n v="78286"/>
    <n v="13"/>
    <n v="265"/>
    <n v="278"/>
    <n v="0"/>
    <n v="0"/>
    <n v="0"/>
    <n v="224"/>
    <n v="70"/>
    <n v="294"/>
    <n v="78858"/>
    <n v="1150"/>
    <n v="0"/>
    <n v="1150"/>
  </r>
  <r>
    <x v="2"/>
    <x v="7"/>
    <x v="28"/>
    <n v="76670"/>
    <n v="1579"/>
    <n v="78249"/>
    <n v="136"/>
    <n v="61"/>
    <n v="197"/>
    <n v="0"/>
    <n v="0"/>
    <n v="0"/>
    <n v="83"/>
    <n v="91"/>
    <n v="174"/>
    <n v="78620"/>
    <n v="0"/>
    <n v="0"/>
    <n v="0"/>
  </r>
  <r>
    <x v="2"/>
    <x v="7"/>
    <x v="3"/>
    <n v="65770"/>
    <n v="17122"/>
    <n v="82892"/>
    <n v="63"/>
    <n v="265"/>
    <n v="328"/>
    <n v="0"/>
    <n v="0"/>
    <n v="0"/>
    <n v="288"/>
    <n v="326"/>
    <n v="614"/>
    <n v="83834"/>
    <n v="1559"/>
    <n v="90"/>
    <n v="1649"/>
  </r>
  <r>
    <x v="2"/>
    <x v="7"/>
    <x v="7"/>
    <n v="130414"/>
    <n v="35931"/>
    <n v="166345"/>
    <n v="88"/>
    <n v="345"/>
    <n v="433"/>
    <n v="0"/>
    <n v="0"/>
    <n v="0"/>
    <n v="264"/>
    <n v="116"/>
    <n v="380"/>
    <n v="167158"/>
    <n v="78"/>
    <n v="0"/>
    <n v="78"/>
  </r>
  <r>
    <x v="2"/>
    <x v="7"/>
    <x v="14"/>
    <n v="25164"/>
    <n v="9789"/>
    <n v="34953"/>
    <n v="0"/>
    <n v="243"/>
    <n v="243"/>
    <n v="0"/>
    <n v="47"/>
    <n v="47"/>
    <n v="22"/>
    <n v="116"/>
    <n v="138"/>
    <n v="35381"/>
    <n v="95"/>
    <n v="215"/>
    <n v="310"/>
  </r>
  <r>
    <x v="2"/>
    <x v="7"/>
    <x v="8"/>
    <n v="42283"/>
    <n v="4500"/>
    <n v="46783"/>
    <n v="57"/>
    <n v="234"/>
    <n v="291"/>
    <n v="0"/>
    <n v="0"/>
    <n v="0"/>
    <n v="69"/>
    <n v="633"/>
    <n v="702"/>
    <n v="47776"/>
    <n v="91"/>
    <n v="0"/>
    <n v="91"/>
  </r>
  <r>
    <x v="2"/>
    <x v="7"/>
    <x v="5"/>
    <n v="161671"/>
    <n v="13866"/>
    <n v="175537"/>
    <n v="75"/>
    <n v="329"/>
    <n v="404"/>
    <n v="0"/>
    <n v="0"/>
    <n v="0"/>
    <n v="873"/>
    <n v="189"/>
    <n v="1062"/>
    <n v="177003"/>
    <n v="40"/>
    <n v="0"/>
    <n v="40"/>
  </r>
  <r>
    <x v="2"/>
    <x v="7"/>
    <x v="6"/>
    <n v="155793"/>
    <n v="1417"/>
    <n v="157210"/>
    <n v="0"/>
    <n v="815"/>
    <n v="815"/>
    <n v="0"/>
    <n v="5"/>
    <n v="5"/>
    <n v="421"/>
    <n v="588"/>
    <n v="1009"/>
    <n v="159039"/>
    <n v="5"/>
    <n v="1"/>
    <n v="6"/>
  </r>
  <r>
    <x v="2"/>
    <x v="7"/>
    <x v="4"/>
    <n v="77188"/>
    <n v="779"/>
    <n v="77967"/>
    <n v="1922"/>
    <n v="861"/>
    <n v="2783"/>
    <n v="4"/>
    <n v="47"/>
    <n v="51"/>
    <n v="809"/>
    <n v="553"/>
    <n v="1362"/>
    <n v="82163"/>
    <n v="2505"/>
    <n v="88"/>
    <n v="2593"/>
  </r>
  <r>
    <x v="2"/>
    <x v="7"/>
    <x v="22"/>
    <n v="0"/>
    <n v="0"/>
    <n v="0"/>
    <n v="0"/>
    <n v="0"/>
    <n v="0"/>
    <n v="0"/>
    <n v="0"/>
    <n v="0"/>
    <n v="189"/>
    <n v="0"/>
    <n v="189"/>
    <n v="189"/>
    <n v="0"/>
    <n v="0"/>
    <n v="0"/>
  </r>
  <r>
    <x v="2"/>
    <x v="7"/>
    <x v="11"/>
    <n v="0"/>
    <n v="0"/>
    <n v="0"/>
    <n v="12"/>
    <n v="21"/>
    <n v="33"/>
    <n v="0"/>
    <n v="0"/>
    <n v="0"/>
    <n v="0"/>
    <n v="2"/>
    <n v="2"/>
    <n v="35"/>
    <n v="0"/>
    <n v="0"/>
    <n v="0"/>
  </r>
  <r>
    <x v="2"/>
    <x v="7"/>
    <x v="21"/>
    <n v="0"/>
    <n v="0"/>
    <n v="0"/>
    <n v="9"/>
    <n v="19"/>
    <n v="28"/>
    <n v="0"/>
    <n v="0"/>
    <n v="0"/>
    <n v="0"/>
    <n v="0"/>
    <n v="0"/>
    <n v="28"/>
    <n v="0"/>
    <n v="0"/>
    <n v="0"/>
  </r>
  <r>
    <x v="2"/>
    <x v="8"/>
    <x v="9"/>
    <n v="64888"/>
    <n v="1238"/>
    <n v="66126"/>
    <n v="2"/>
    <n v="10"/>
    <n v="12"/>
    <n v="0"/>
    <n v="0"/>
    <n v="0"/>
    <n v="336"/>
    <n v="51"/>
    <n v="387"/>
    <n v="66525"/>
    <n v="1380"/>
    <n v="3"/>
    <n v="1383"/>
  </r>
  <r>
    <x v="2"/>
    <x v="8"/>
    <x v="28"/>
    <n v="190523"/>
    <n v="6073"/>
    <n v="196596"/>
    <n v="51"/>
    <n v="117"/>
    <n v="168"/>
    <n v="0"/>
    <n v="0"/>
    <n v="0"/>
    <n v="62"/>
    <n v="8"/>
    <n v="70"/>
    <n v="196834"/>
    <n v="332"/>
    <n v="12"/>
    <n v="344"/>
  </r>
  <r>
    <x v="2"/>
    <x v="8"/>
    <x v="7"/>
    <n v="71287"/>
    <n v="12972"/>
    <n v="84259"/>
    <n v="6"/>
    <n v="53"/>
    <n v="59"/>
    <n v="0"/>
    <n v="1"/>
    <n v="1"/>
    <n v="65"/>
    <n v="23"/>
    <n v="88"/>
    <n v="84407"/>
    <n v="0"/>
    <n v="0"/>
    <n v="0"/>
  </r>
  <r>
    <x v="2"/>
    <x v="8"/>
    <x v="31"/>
    <n v="63955"/>
    <n v="2993"/>
    <n v="66948"/>
    <n v="88"/>
    <n v="377"/>
    <n v="465"/>
    <n v="0"/>
    <n v="0"/>
    <n v="0"/>
    <n v="90"/>
    <n v="123"/>
    <n v="213"/>
    <n v="67626"/>
    <n v="0"/>
    <n v="0"/>
    <n v="0"/>
  </r>
  <r>
    <x v="2"/>
    <x v="8"/>
    <x v="23"/>
    <n v="10546"/>
    <n v="3913"/>
    <n v="14459"/>
    <n v="3"/>
    <n v="38"/>
    <n v="41"/>
    <n v="0"/>
    <n v="0"/>
    <n v="0"/>
    <n v="46"/>
    <n v="41"/>
    <n v="87"/>
    <n v="14587"/>
    <n v="0"/>
    <n v="0"/>
    <n v="0"/>
  </r>
  <r>
    <x v="2"/>
    <x v="8"/>
    <x v="32"/>
    <n v="15531"/>
    <n v="3148"/>
    <n v="18679"/>
    <n v="52"/>
    <n v="90"/>
    <n v="142"/>
    <n v="0"/>
    <n v="0"/>
    <n v="0"/>
    <n v="125"/>
    <n v="55"/>
    <n v="180"/>
    <n v="19001"/>
    <n v="0"/>
    <n v="2"/>
    <n v="2"/>
  </r>
  <r>
    <x v="2"/>
    <x v="8"/>
    <x v="8"/>
    <n v="39377"/>
    <n v="459"/>
    <n v="39836"/>
    <n v="4"/>
    <n v="68"/>
    <n v="72"/>
    <n v="0"/>
    <n v="0"/>
    <n v="0"/>
    <n v="307"/>
    <n v="195"/>
    <n v="502"/>
    <n v="40410"/>
    <n v="163"/>
    <n v="0"/>
    <n v="163"/>
  </r>
  <r>
    <x v="2"/>
    <x v="8"/>
    <x v="6"/>
    <n v="169135"/>
    <n v="8386"/>
    <n v="177521"/>
    <n v="0"/>
    <n v="0"/>
    <n v="0"/>
    <n v="0"/>
    <n v="0"/>
    <n v="0"/>
    <n v="304"/>
    <n v="182"/>
    <n v="486"/>
    <n v="178007"/>
    <n v="35"/>
    <n v="1"/>
    <n v="36"/>
  </r>
  <r>
    <x v="2"/>
    <x v="8"/>
    <x v="4"/>
    <n v="82908"/>
    <n v="2043"/>
    <n v="84951"/>
    <n v="118"/>
    <n v="193"/>
    <n v="311"/>
    <n v="0"/>
    <n v="0"/>
    <n v="0"/>
    <n v="207"/>
    <n v="142"/>
    <n v="349"/>
    <n v="85611"/>
    <n v="855"/>
    <n v="6"/>
    <n v="861"/>
  </r>
  <r>
    <x v="2"/>
    <x v="8"/>
    <x v="5"/>
    <n v="1287"/>
    <n v="0"/>
    <n v="1287"/>
    <n v="0"/>
    <n v="0"/>
    <n v="0"/>
    <n v="0"/>
    <n v="0"/>
    <n v="0"/>
    <n v="0"/>
    <n v="0"/>
    <n v="0"/>
    <n v="1287"/>
    <n v="0"/>
    <n v="0"/>
    <n v="0"/>
  </r>
  <r>
    <x v="2"/>
    <x v="8"/>
    <x v="0"/>
    <n v="1030"/>
    <n v="50"/>
    <n v="1080"/>
    <n v="0"/>
    <n v="0"/>
    <n v="0"/>
    <n v="0"/>
    <n v="0"/>
    <n v="0"/>
    <n v="20"/>
    <n v="0"/>
    <n v="20"/>
    <n v="1100"/>
    <n v="0"/>
    <n v="0"/>
    <n v="0"/>
  </r>
  <r>
    <x v="3"/>
    <x v="1"/>
    <x v="9"/>
    <n v="219960"/>
    <n v="9495"/>
    <n v="229455"/>
    <n v="179"/>
    <n v="759"/>
    <n v="938"/>
    <n v="0"/>
    <n v="0"/>
    <n v="0"/>
    <n v="561"/>
    <n v="564"/>
    <n v="1125"/>
    <n v="231518"/>
    <n v="10775"/>
    <n v="1821"/>
    <n v="12596"/>
  </r>
  <r>
    <x v="3"/>
    <x v="1"/>
    <x v="10"/>
    <n v="90709"/>
    <n v="48185"/>
    <n v="138894"/>
    <n v="60"/>
    <n v="237"/>
    <n v="297"/>
    <n v="22"/>
    <n v="13"/>
    <n v="35"/>
    <n v="190"/>
    <n v="107"/>
    <n v="297"/>
    <n v="139523"/>
    <n v="116"/>
    <n v="6"/>
    <n v="122"/>
  </r>
  <r>
    <x v="3"/>
    <x v="1"/>
    <x v="0"/>
    <n v="282376"/>
    <n v="63415"/>
    <n v="345791"/>
    <n v="66"/>
    <n v="2152"/>
    <n v="2218"/>
    <n v="1"/>
    <n v="10"/>
    <n v="11"/>
    <n v="1358"/>
    <n v="235"/>
    <n v="1593"/>
    <n v="349613"/>
    <n v="224"/>
    <n v="0"/>
    <n v="224"/>
  </r>
  <r>
    <x v="3"/>
    <x v="1"/>
    <x v="11"/>
    <n v="72479"/>
    <n v="4278"/>
    <n v="76757"/>
    <n v="0"/>
    <n v="144"/>
    <n v="144"/>
    <n v="0"/>
    <n v="0"/>
    <n v="0"/>
    <n v="287"/>
    <n v="70"/>
    <n v="357"/>
    <n v="77258"/>
    <n v="4"/>
    <n v="3"/>
    <n v="7"/>
  </r>
  <r>
    <x v="3"/>
    <x v="1"/>
    <x v="12"/>
    <n v="0"/>
    <n v="0"/>
    <n v="0"/>
    <n v="0"/>
    <n v="0"/>
    <n v="0"/>
    <n v="0"/>
    <n v="0"/>
    <n v="0"/>
    <n v="114"/>
    <n v="111"/>
    <n v="225"/>
    <n v="225"/>
    <n v="0"/>
    <n v="0"/>
    <n v="0"/>
  </r>
  <r>
    <x v="3"/>
    <x v="1"/>
    <x v="13"/>
    <n v="283779"/>
    <n v="10995"/>
    <n v="294774"/>
    <n v="0"/>
    <n v="239"/>
    <n v="239"/>
    <n v="0"/>
    <n v="0"/>
    <n v="0"/>
    <n v="505"/>
    <n v="143"/>
    <n v="648"/>
    <n v="295661"/>
    <n v="2892"/>
    <n v="2"/>
    <n v="2894"/>
  </r>
  <r>
    <x v="3"/>
    <x v="1"/>
    <x v="3"/>
    <n v="154316"/>
    <n v="74953"/>
    <n v="229269"/>
    <n v="179"/>
    <n v="567"/>
    <n v="746"/>
    <n v="0"/>
    <n v="0"/>
    <n v="0"/>
    <n v="1079"/>
    <n v="431"/>
    <n v="1510"/>
    <n v="231525"/>
    <n v="2749"/>
    <n v="15"/>
    <n v="2764"/>
  </r>
  <r>
    <x v="3"/>
    <x v="1"/>
    <x v="7"/>
    <n v="210933"/>
    <n v="12160"/>
    <n v="223093"/>
    <n v="183"/>
    <n v="861"/>
    <n v="1044"/>
    <n v="0"/>
    <n v="0"/>
    <n v="0"/>
    <n v="347"/>
    <n v="88"/>
    <n v="435"/>
    <n v="224572"/>
    <n v="15224"/>
    <n v="581"/>
    <n v="15805"/>
  </r>
  <r>
    <x v="3"/>
    <x v="1"/>
    <x v="33"/>
    <n v="0"/>
    <n v="0"/>
    <n v="0"/>
    <n v="0"/>
    <n v="0"/>
    <n v="0"/>
    <n v="0"/>
    <n v="0"/>
    <n v="0"/>
    <n v="56"/>
    <n v="0"/>
    <n v="56"/>
    <n v="56"/>
    <n v="0"/>
    <n v="0"/>
    <n v="0"/>
  </r>
  <r>
    <x v="3"/>
    <x v="1"/>
    <x v="14"/>
    <n v="97027"/>
    <n v="12209"/>
    <n v="109236"/>
    <n v="73"/>
    <n v="483"/>
    <n v="556"/>
    <n v="0"/>
    <n v="8"/>
    <n v="8"/>
    <n v="69"/>
    <n v="29"/>
    <n v="98"/>
    <n v="109898"/>
    <n v="343"/>
    <n v="0"/>
    <n v="343"/>
  </r>
  <r>
    <x v="3"/>
    <x v="1"/>
    <x v="15"/>
    <n v="0"/>
    <n v="0"/>
    <n v="0"/>
    <n v="0"/>
    <n v="0"/>
    <n v="0"/>
    <n v="0"/>
    <n v="0"/>
    <n v="0"/>
    <n v="150"/>
    <n v="22"/>
    <n v="172"/>
    <n v="172"/>
    <n v="0"/>
    <n v="0"/>
    <n v="0"/>
  </r>
  <r>
    <x v="3"/>
    <x v="1"/>
    <x v="8"/>
    <n v="174854"/>
    <n v="12359"/>
    <n v="187213"/>
    <n v="34"/>
    <n v="607"/>
    <n v="641"/>
    <n v="0"/>
    <n v="0"/>
    <n v="0"/>
    <n v="392"/>
    <n v="1275"/>
    <n v="1667"/>
    <n v="189521"/>
    <n v="0"/>
    <n v="0"/>
    <n v="0"/>
  </r>
  <r>
    <x v="3"/>
    <x v="1"/>
    <x v="5"/>
    <n v="121554"/>
    <n v="27901"/>
    <n v="149455"/>
    <n v="0"/>
    <n v="215"/>
    <n v="215"/>
    <n v="0"/>
    <n v="0"/>
    <n v="0"/>
    <n v="833"/>
    <n v="197"/>
    <n v="1030"/>
    <n v="150700"/>
    <n v="15"/>
    <n v="8"/>
    <n v="23"/>
  </r>
  <r>
    <x v="3"/>
    <x v="1"/>
    <x v="6"/>
    <n v="264259"/>
    <n v="49652"/>
    <n v="313911"/>
    <n v="677"/>
    <n v="1887"/>
    <n v="2564"/>
    <n v="0"/>
    <n v="0"/>
    <n v="0"/>
    <n v="561"/>
    <n v="707"/>
    <n v="1268"/>
    <n v="317743"/>
    <n v="3068"/>
    <n v="206"/>
    <n v="3274"/>
  </r>
  <r>
    <x v="3"/>
    <x v="1"/>
    <x v="4"/>
    <n v="200684"/>
    <n v="17340"/>
    <n v="218024"/>
    <n v="1464"/>
    <n v="2809"/>
    <n v="4273"/>
    <n v="4"/>
    <n v="19"/>
    <n v="23"/>
    <n v="1650"/>
    <n v="1027"/>
    <n v="2677"/>
    <n v="224997"/>
    <n v="12706"/>
    <n v="420"/>
    <n v="13126"/>
  </r>
  <r>
    <x v="3"/>
    <x v="1"/>
    <x v="17"/>
    <n v="52176"/>
    <n v="50"/>
    <n v="52226"/>
    <n v="0"/>
    <n v="0"/>
    <n v="0"/>
    <n v="0"/>
    <n v="0"/>
    <n v="0"/>
    <n v="197"/>
    <n v="0"/>
    <n v="197"/>
    <n v="52423"/>
    <n v="968"/>
    <n v="0"/>
    <n v="968"/>
  </r>
  <r>
    <x v="3"/>
    <x v="1"/>
    <x v="23"/>
    <n v="10845"/>
    <n v="961"/>
    <n v="11806"/>
    <n v="3"/>
    <n v="18"/>
    <n v="21"/>
    <n v="0"/>
    <n v="0"/>
    <n v="0"/>
    <n v="0"/>
    <n v="0"/>
    <n v="0"/>
    <n v="11827"/>
    <n v="0"/>
    <n v="0"/>
    <n v="0"/>
  </r>
  <r>
    <x v="3"/>
    <x v="2"/>
    <x v="0"/>
    <n v="205031"/>
    <n v="18452"/>
    <n v="223483"/>
    <n v="18"/>
    <n v="318"/>
    <n v="336"/>
    <n v="0"/>
    <n v="22"/>
    <n v="22"/>
    <n v="313"/>
    <n v="95"/>
    <n v="408"/>
    <n v="224249"/>
    <n v="178"/>
    <n v="0"/>
    <n v="178"/>
  </r>
  <r>
    <x v="3"/>
    <x v="2"/>
    <x v="18"/>
    <n v="20920"/>
    <n v="1409"/>
    <n v="22329"/>
    <n v="8"/>
    <n v="107"/>
    <n v="115"/>
    <n v="0"/>
    <n v="0"/>
    <n v="0"/>
    <n v="80"/>
    <n v="56"/>
    <n v="136"/>
    <n v="22580"/>
    <n v="124"/>
    <n v="0"/>
    <n v="124"/>
  </r>
  <r>
    <x v="3"/>
    <x v="2"/>
    <x v="19"/>
    <n v="13690"/>
    <n v="2721"/>
    <n v="16411"/>
    <n v="7"/>
    <n v="71"/>
    <n v="78"/>
    <n v="0"/>
    <n v="0"/>
    <n v="0"/>
    <n v="37"/>
    <n v="4"/>
    <n v="41"/>
    <n v="16530"/>
    <n v="0"/>
    <n v="0"/>
    <n v="0"/>
  </r>
  <r>
    <x v="3"/>
    <x v="2"/>
    <x v="2"/>
    <n v="8891"/>
    <n v="543"/>
    <n v="9434"/>
    <n v="2"/>
    <n v="7"/>
    <n v="9"/>
    <n v="0"/>
    <n v="0"/>
    <n v="0"/>
    <n v="28"/>
    <n v="105"/>
    <n v="133"/>
    <n v="9576"/>
    <n v="80"/>
    <n v="0"/>
    <n v="80"/>
  </r>
  <r>
    <x v="3"/>
    <x v="2"/>
    <x v="1"/>
    <n v="3208"/>
    <n v="159"/>
    <n v="3367"/>
    <n v="0"/>
    <n v="0"/>
    <n v="0"/>
    <n v="0"/>
    <n v="0"/>
    <n v="0"/>
    <n v="0"/>
    <n v="102"/>
    <n v="102"/>
    <n v="3469"/>
    <n v="0"/>
    <n v="0"/>
    <n v="0"/>
  </r>
  <r>
    <x v="3"/>
    <x v="2"/>
    <x v="21"/>
    <n v="26108"/>
    <n v="1003"/>
    <n v="27111"/>
    <n v="34"/>
    <n v="94"/>
    <n v="128"/>
    <n v="0"/>
    <n v="0"/>
    <n v="0"/>
    <n v="136"/>
    <n v="83"/>
    <n v="219"/>
    <n v="27458"/>
    <n v="295"/>
    <n v="0"/>
    <n v="295"/>
  </r>
  <r>
    <x v="3"/>
    <x v="2"/>
    <x v="22"/>
    <n v="89406"/>
    <n v="6938"/>
    <n v="96344"/>
    <n v="29"/>
    <n v="75"/>
    <n v="104"/>
    <n v="0"/>
    <n v="8"/>
    <n v="8"/>
    <n v="224"/>
    <n v="48"/>
    <n v="272"/>
    <n v="96728"/>
    <n v="5525"/>
    <n v="120"/>
    <n v="5645"/>
  </r>
  <r>
    <x v="3"/>
    <x v="2"/>
    <x v="7"/>
    <n v="124238"/>
    <n v="38756"/>
    <n v="162994"/>
    <n v="30"/>
    <n v="153"/>
    <n v="183"/>
    <n v="0"/>
    <n v="8"/>
    <n v="8"/>
    <n v="188"/>
    <n v="48"/>
    <n v="236"/>
    <n v="163421"/>
    <n v="0"/>
    <n v="0"/>
    <n v="0"/>
  </r>
  <r>
    <x v="3"/>
    <x v="2"/>
    <x v="14"/>
    <n v="92964"/>
    <n v="24736"/>
    <n v="117700"/>
    <n v="0"/>
    <n v="245"/>
    <n v="245"/>
    <n v="0"/>
    <n v="0"/>
    <n v="0"/>
    <n v="122"/>
    <n v="3"/>
    <n v="125"/>
    <n v="118070"/>
    <n v="345"/>
    <n v="0"/>
    <n v="345"/>
  </r>
  <r>
    <x v="3"/>
    <x v="2"/>
    <x v="24"/>
    <n v="0"/>
    <n v="0"/>
    <n v="0"/>
    <n v="0"/>
    <n v="0"/>
    <n v="0"/>
    <n v="0"/>
    <n v="0"/>
    <n v="0"/>
    <n v="293"/>
    <n v="34"/>
    <n v="327"/>
    <n v="327"/>
    <n v="0"/>
    <n v="0"/>
    <n v="0"/>
  </r>
  <r>
    <x v="3"/>
    <x v="2"/>
    <x v="23"/>
    <n v="42618"/>
    <n v="87828"/>
    <n v="130446"/>
    <n v="290"/>
    <n v="181"/>
    <n v="471"/>
    <n v="0"/>
    <n v="0"/>
    <n v="0"/>
    <n v="466"/>
    <n v="133"/>
    <n v="599"/>
    <n v="131516"/>
    <n v="19"/>
    <n v="0"/>
    <n v="19"/>
  </r>
  <r>
    <x v="3"/>
    <x v="2"/>
    <x v="8"/>
    <n v="52216"/>
    <n v="5543"/>
    <n v="57759"/>
    <n v="78"/>
    <n v="168"/>
    <n v="246"/>
    <n v="0"/>
    <n v="15"/>
    <n v="15"/>
    <n v="313"/>
    <n v="731"/>
    <n v="1044"/>
    <n v="59064"/>
    <n v="574"/>
    <n v="0"/>
    <n v="574"/>
  </r>
  <r>
    <x v="3"/>
    <x v="2"/>
    <x v="25"/>
    <n v="68460"/>
    <n v="21533"/>
    <n v="89993"/>
    <n v="387"/>
    <n v="1977"/>
    <n v="2364"/>
    <n v="0"/>
    <n v="0"/>
    <n v="0"/>
    <n v="316"/>
    <n v="134"/>
    <n v="450"/>
    <n v="92807"/>
    <n v="568"/>
    <n v="0"/>
    <n v="568"/>
  </r>
  <r>
    <x v="3"/>
    <x v="2"/>
    <x v="5"/>
    <n v="76108"/>
    <n v="10042"/>
    <n v="86150"/>
    <n v="0"/>
    <n v="42"/>
    <n v="42"/>
    <n v="0"/>
    <n v="0"/>
    <n v="0"/>
    <n v="568"/>
    <n v="109"/>
    <n v="677"/>
    <n v="86869"/>
    <n v="0"/>
    <n v="0"/>
    <n v="0"/>
  </r>
  <r>
    <x v="3"/>
    <x v="2"/>
    <x v="6"/>
    <n v="273531"/>
    <n v="7455"/>
    <n v="280986"/>
    <n v="103"/>
    <n v="497"/>
    <n v="600"/>
    <n v="0"/>
    <n v="72"/>
    <n v="72"/>
    <n v="547"/>
    <n v="220"/>
    <n v="767"/>
    <n v="282425"/>
    <n v="86"/>
    <n v="0"/>
    <n v="86"/>
  </r>
  <r>
    <x v="3"/>
    <x v="2"/>
    <x v="4"/>
    <n v="128594"/>
    <n v="7557"/>
    <n v="136151"/>
    <n v="264"/>
    <n v="527"/>
    <n v="791"/>
    <n v="2"/>
    <n v="16"/>
    <n v="18"/>
    <n v="1456"/>
    <n v="383"/>
    <n v="1839"/>
    <n v="138799"/>
    <n v="14578"/>
    <n v="3"/>
    <n v="14581"/>
  </r>
  <r>
    <x v="3"/>
    <x v="2"/>
    <x v="16"/>
    <n v="1000"/>
    <n v="0"/>
    <n v="1000"/>
    <n v="0"/>
    <n v="0"/>
    <n v="0"/>
    <n v="0"/>
    <n v="0"/>
    <n v="0"/>
    <n v="0"/>
    <n v="0"/>
    <n v="0"/>
    <n v="1000"/>
    <n v="0"/>
    <n v="0"/>
    <n v="0"/>
  </r>
  <r>
    <x v="3"/>
    <x v="2"/>
    <x v="9"/>
    <n v="9358"/>
    <n v="597"/>
    <n v="9955"/>
    <n v="0"/>
    <n v="0"/>
    <n v="0"/>
    <n v="0"/>
    <n v="0"/>
    <n v="0"/>
    <n v="0"/>
    <n v="0"/>
    <n v="0"/>
    <n v="9955"/>
    <n v="0"/>
    <n v="0"/>
    <n v="0"/>
  </r>
  <r>
    <x v="3"/>
    <x v="2"/>
    <x v="26"/>
    <n v="0"/>
    <n v="0"/>
    <n v="0"/>
    <n v="0"/>
    <n v="0"/>
    <n v="0"/>
    <n v="0"/>
    <n v="0"/>
    <n v="0"/>
    <n v="64"/>
    <n v="0"/>
    <n v="64"/>
    <n v="64"/>
    <n v="0"/>
    <n v="0"/>
    <n v="0"/>
  </r>
  <r>
    <x v="3"/>
    <x v="2"/>
    <x v="3"/>
    <n v="1311"/>
    <n v="0"/>
    <n v="1311"/>
    <n v="0"/>
    <n v="0"/>
    <n v="0"/>
    <n v="0"/>
    <n v="0"/>
    <n v="0"/>
    <n v="0"/>
    <n v="0"/>
    <n v="0"/>
    <n v="1311"/>
    <n v="0"/>
    <n v="0"/>
    <n v="0"/>
  </r>
  <r>
    <x v="3"/>
    <x v="4"/>
    <x v="0"/>
    <n v="90369"/>
    <n v="0"/>
    <n v="90369"/>
    <n v="67"/>
    <n v="1040"/>
    <n v="1107"/>
    <n v="0"/>
    <n v="0"/>
    <n v="0"/>
    <n v="120"/>
    <n v="62"/>
    <n v="182"/>
    <n v="91658"/>
    <n v="237"/>
    <n v="0"/>
    <n v="237"/>
  </r>
  <r>
    <x v="3"/>
    <x v="4"/>
    <x v="7"/>
    <n v="53232"/>
    <n v="6"/>
    <n v="53238"/>
    <n v="30"/>
    <n v="153"/>
    <n v="183"/>
    <n v="0"/>
    <n v="0"/>
    <n v="0"/>
    <n v="12"/>
    <n v="8"/>
    <n v="20"/>
    <n v="53441"/>
    <n v="1294"/>
    <n v="221"/>
    <n v="1515"/>
  </r>
  <r>
    <x v="3"/>
    <x v="4"/>
    <x v="16"/>
    <n v="116644"/>
    <n v="1477"/>
    <n v="118121"/>
    <n v="456"/>
    <n v="169"/>
    <n v="625"/>
    <n v="0"/>
    <n v="5"/>
    <n v="5"/>
    <n v="1361"/>
    <n v="66"/>
    <n v="1427"/>
    <n v="120178"/>
    <n v="1392"/>
    <n v="0"/>
    <n v="1392"/>
  </r>
  <r>
    <x v="3"/>
    <x v="4"/>
    <x v="6"/>
    <n v="112626"/>
    <n v="20"/>
    <n v="112646"/>
    <n v="379"/>
    <n v="562"/>
    <n v="941"/>
    <n v="0"/>
    <n v="0"/>
    <n v="0"/>
    <n v="582"/>
    <n v="169"/>
    <n v="751"/>
    <n v="114338"/>
    <n v="0"/>
    <n v="0"/>
    <n v="0"/>
  </r>
  <r>
    <x v="3"/>
    <x v="4"/>
    <x v="4"/>
    <n v="77861"/>
    <n v="1108"/>
    <n v="78969"/>
    <n v="445"/>
    <n v="906"/>
    <n v="1351"/>
    <n v="0"/>
    <n v="12"/>
    <n v="12"/>
    <n v="271"/>
    <n v="147"/>
    <n v="418"/>
    <n v="80750"/>
    <n v="0"/>
    <n v="0"/>
    <n v="0"/>
  </r>
  <r>
    <x v="3"/>
    <x v="4"/>
    <x v="8"/>
    <n v="238"/>
    <n v="68"/>
    <n v="306"/>
    <n v="19"/>
    <n v="252"/>
    <n v="271"/>
    <n v="0"/>
    <n v="0"/>
    <n v="0"/>
    <n v="26"/>
    <n v="10"/>
    <n v="36"/>
    <n v="613"/>
    <n v="0"/>
    <n v="0"/>
    <n v="0"/>
  </r>
  <r>
    <x v="3"/>
    <x v="5"/>
    <x v="9"/>
    <n v="127532"/>
    <n v="1316"/>
    <n v="128848"/>
    <n v="27"/>
    <n v="5"/>
    <n v="32"/>
    <n v="0"/>
    <n v="0"/>
    <n v="0"/>
    <n v="284"/>
    <n v="40"/>
    <n v="324"/>
    <n v="129204"/>
    <n v="268"/>
    <n v="0"/>
    <n v="268"/>
  </r>
  <r>
    <x v="3"/>
    <x v="5"/>
    <x v="26"/>
    <n v="122335"/>
    <n v="2811"/>
    <n v="125146"/>
    <n v="46"/>
    <n v="141"/>
    <n v="187"/>
    <n v="1"/>
    <n v="8"/>
    <n v="9"/>
    <n v="439"/>
    <n v="54"/>
    <n v="493"/>
    <n v="125835"/>
    <n v="85"/>
    <n v="0"/>
    <n v="85"/>
  </r>
  <r>
    <x v="3"/>
    <x v="5"/>
    <x v="17"/>
    <n v="308553"/>
    <n v="813"/>
    <n v="309366"/>
    <n v="25"/>
    <n v="19"/>
    <n v="44"/>
    <n v="0"/>
    <n v="0"/>
    <n v="0"/>
    <n v="569"/>
    <n v="46"/>
    <n v="615"/>
    <n v="310025"/>
    <n v="1411"/>
    <n v="0"/>
    <n v="1411"/>
  </r>
  <r>
    <x v="3"/>
    <x v="5"/>
    <x v="8"/>
    <n v="36742"/>
    <n v="301"/>
    <n v="37043"/>
    <n v="11"/>
    <n v="19"/>
    <n v="30"/>
    <n v="0"/>
    <n v="0"/>
    <n v="0"/>
    <n v="226"/>
    <n v="35"/>
    <n v="261"/>
    <n v="37334"/>
    <n v="8520"/>
    <n v="0"/>
    <n v="8520"/>
  </r>
  <r>
    <x v="3"/>
    <x v="5"/>
    <x v="6"/>
    <n v="108356"/>
    <n v="2202"/>
    <n v="110558"/>
    <n v="21"/>
    <n v="179"/>
    <n v="200"/>
    <n v="0"/>
    <n v="0"/>
    <n v="0"/>
    <n v="267"/>
    <n v="43"/>
    <n v="310"/>
    <n v="111068"/>
    <n v="0"/>
    <n v="0"/>
    <n v="0"/>
  </r>
  <r>
    <x v="3"/>
    <x v="5"/>
    <x v="4"/>
    <n v="164426"/>
    <n v="1404"/>
    <n v="165830"/>
    <n v="0"/>
    <n v="0"/>
    <n v="0"/>
    <n v="0"/>
    <n v="0"/>
    <n v="0"/>
    <n v="318"/>
    <n v="69"/>
    <n v="387"/>
    <n v="166217"/>
    <n v="300"/>
    <n v="0"/>
    <n v="300"/>
  </r>
  <r>
    <x v="3"/>
    <x v="5"/>
    <x v="7"/>
    <n v="1085"/>
    <n v="214"/>
    <n v="1299"/>
    <n v="0"/>
    <n v="0"/>
    <n v="0"/>
    <n v="0"/>
    <n v="0"/>
    <n v="0"/>
    <n v="0"/>
    <n v="0"/>
    <n v="0"/>
    <n v="1299"/>
    <n v="0"/>
    <n v="0"/>
    <n v="0"/>
  </r>
  <r>
    <x v="3"/>
    <x v="5"/>
    <x v="0"/>
    <n v="0"/>
    <n v="360"/>
    <n v="360"/>
    <n v="0"/>
    <n v="0"/>
    <n v="0"/>
    <n v="0"/>
    <n v="0"/>
    <n v="0"/>
    <n v="0"/>
    <n v="0"/>
    <n v="0"/>
    <n v="360"/>
    <n v="0"/>
    <n v="0"/>
    <n v="0"/>
  </r>
  <r>
    <x v="3"/>
    <x v="6"/>
    <x v="9"/>
    <n v="43034"/>
    <n v="1030"/>
    <n v="44064"/>
    <n v="24"/>
    <n v="123"/>
    <n v="147"/>
    <n v="0"/>
    <n v="1"/>
    <n v="1"/>
    <n v="81"/>
    <n v="49"/>
    <n v="130"/>
    <n v="44342"/>
    <n v="34"/>
    <n v="0"/>
    <n v="34"/>
  </r>
  <r>
    <x v="3"/>
    <x v="6"/>
    <x v="27"/>
    <n v="5004"/>
    <n v="126"/>
    <n v="5130"/>
    <n v="0"/>
    <n v="0"/>
    <n v="0"/>
    <n v="0"/>
    <n v="0"/>
    <n v="0"/>
    <n v="5"/>
    <n v="14"/>
    <n v="19"/>
    <n v="5149"/>
    <n v="0"/>
    <n v="0"/>
    <n v="0"/>
  </r>
  <r>
    <x v="3"/>
    <x v="6"/>
    <x v="28"/>
    <n v="68810"/>
    <n v="670"/>
    <n v="69480"/>
    <n v="0"/>
    <n v="0"/>
    <n v="0"/>
    <n v="0"/>
    <n v="0"/>
    <n v="0"/>
    <n v="50"/>
    <n v="20"/>
    <n v="70"/>
    <n v="69550"/>
    <n v="0"/>
    <n v="0"/>
    <n v="0"/>
  </r>
  <r>
    <x v="3"/>
    <x v="6"/>
    <x v="29"/>
    <n v="48422"/>
    <n v="6358"/>
    <n v="54780"/>
    <n v="25"/>
    <n v="72"/>
    <n v="97"/>
    <n v="0"/>
    <n v="0"/>
    <n v="0"/>
    <n v="50"/>
    <n v="14"/>
    <n v="64"/>
    <n v="54941"/>
    <n v="0"/>
    <n v="0"/>
    <n v="0"/>
  </r>
  <r>
    <x v="3"/>
    <x v="6"/>
    <x v="7"/>
    <n v="51424"/>
    <n v="4536"/>
    <n v="55960"/>
    <n v="8"/>
    <n v="98"/>
    <n v="106"/>
    <n v="0"/>
    <n v="0"/>
    <n v="0"/>
    <n v="85"/>
    <n v="16"/>
    <n v="101"/>
    <n v="56167"/>
    <n v="149"/>
    <n v="0"/>
    <n v="149"/>
  </r>
  <r>
    <x v="3"/>
    <x v="6"/>
    <x v="8"/>
    <n v="22284"/>
    <n v="301"/>
    <n v="22585"/>
    <n v="2"/>
    <n v="11"/>
    <n v="13"/>
    <n v="0"/>
    <n v="0"/>
    <n v="0"/>
    <n v="139"/>
    <n v="72"/>
    <n v="211"/>
    <n v="22809"/>
    <n v="5562"/>
    <n v="41"/>
    <n v="5603"/>
  </r>
  <r>
    <x v="3"/>
    <x v="6"/>
    <x v="6"/>
    <n v="55738"/>
    <n v="909"/>
    <n v="56647"/>
    <n v="0"/>
    <n v="620"/>
    <n v="620"/>
    <n v="0"/>
    <n v="0"/>
    <n v="0"/>
    <n v="68"/>
    <n v="38"/>
    <n v="106"/>
    <n v="57373"/>
    <n v="142"/>
    <n v="1"/>
    <n v="143"/>
  </r>
  <r>
    <x v="3"/>
    <x v="6"/>
    <x v="4"/>
    <n v="9479"/>
    <n v="328"/>
    <n v="9807"/>
    <n v="74"/>
    <n v="154"/>
    <n v="228"/>
    <n v="0"/>
    <n v="1"/>
    <n v="1"/>
    <n v="102"/>
    <n v="116"/>
    <n v="218"/>
    <n v="10254"/>
    <n v="723"/>
    <n v="0"/>
    <n v="723"/>
  </r>
  <r>
    <x v="3"/>
    <x v="7"/>
    <x v="9"/>
    <n v="101775"/>
    <n v="912"/>
    <n v="102687"/>
    <n v="83"/>
    <n v="267"/>
    <n v="350"/>
    <n v="0"/>
    <n v="13"/>
    <n v="13"/>
    <n v="197"/>
    <n v="80"/>
    <n v="277"/>
    <n v="103327"/>
    <n v="324"/>
    <n v="110"/>
    <n v="434"/>
  </r>
  <r>
    <x v="3"/>
    <x v="7"/>
    <x v="30"/>
    <n v="54182"/>
    <n v="1225"/>
    <n v="55407"/>
    <n v="24"/>
    <n v="47"/>
    <n v="71"/>
    <n v="0"/>
    <n v="0"/>
    <n v="0"/>
    <n v="337"/>
    <n v="154"/>
    <n v="491"/>
    <n v="55969"/>
    <n v="752"/>
    <n v="0"/>
    <n v="752"/>
  </r>
  <r>
    <x v="3"/>
    <x v="7"/>
    <x v="13"/>
    <n v="53475"/>
    <n v="1279"/>
    <n v="54754"/>
    <n v="100"/>
    <n v="439"/>
    <n v="539"/>
    <n v="0"/>
    <n v="0"/>
    <n v="0"/>
    <n v="32"/>
    <n v="26"/>
    <n v="58"/>
    <n v="55351"/>
    <n v="2284"/>
    <n v="99"/>
    <n v="2383"/>
  </r>
  <r>
    <x v="3"/>
    <x v="7"/>
    <x v="17"/>
    <n v="64956"/>
    <n v="2623"/>
    <n v="67579"/>
    <n v="0"/>
    <n v="0"/>
    <n v="0"/>
    <n v="0"/>
    <n v="0"/>
    <n v="0"/>
    <n v="75"/>
    <n v="13"/>
    <n v="88"/>
    <n v="67667"/>
    <n v="501"/>
    <n v="0"/>
    <n v="501"/>
  </r>
  <r>
    <x v="3"/>
    <x v="7"/>
    <x v="28"/>
    <n v="69106"/>
    <n v="727"/>
    <n v="69833"/>
    <n v="0"/>
    <n v="0"/>
    <n v="0"/>
    <n v="0"/>
    <n v="0"/>
    <n v="0"/>
    <n v="120"/>
    <n v="11"/>
    <n v="131"/>
    <n v="69964"/>
    <n v="752"/>
    <n v="171"/>
    <n v="923"/>
  </r>
  <r>
    <x v="3"/>
    <x v="7"/>
    <x v="3"/>
    <n v="35831"/>
    <n v="28223"/>
    <n v="64054"/>
    <n v="56"/>
    <n v="230"/>
    <n v="286"/>
    <n v="0"/>
    <n v="7"/>
    <n v="7"/>
    <n v="260"/>
    <n v="149"/>
    <n v="409"/>
    <n v="64756"/>
    <n v="7"/>
    <n v="1"/>
    <n v="8"/>
  </r>
  <r>
    <x v="3"/>
    <x v="7"/>
    <x v="7"/>
    <n v="145550"/>
    <n v="8048"/>
    <n v="153598"/>
    <n v="90"/>
    <n v="414"/>
    <n v="504"/>
    <n v="0"/>
    <n v="0"/>
    <n v="0"/>
    <n v="184"/>
    <n v="43"/>
    <n v="227"/>
    <n v="154329"/>
    <n v="55"/>
    <n v="2"/>
    <n v="57"/>
  </r>
  <r>
    <x v="3"/>
    <x v="7"/>
    <x v="14"/>
    <n v="27041"/>
    <n v="5892"/>
    <n v="32933"/>
    <n v="0"/>
    <n v="123"/>
    <n v="123"/>
    <n v="0"/>
    <n v="0"/>
    <n v="0"/>
    <n v="0"/>
    <n v="0"/>
    <n v="0"/>
    <n v="33056"/>
    <n v="316"/>
    <n v="29"/>
    <n v="345"/>
  </r>
  <r>
    <x v="3"/>
    <x v="7"/>
    <x v="8"/>
    <n v="37066"/>
    <n v="6341"/>
    <n v="43407"/>
    <n v="59"/>
    <n v="214"/>
    <n v="273"/>
    <n v="0"/>
    <n v="0"/>
    <n v="0"/>
    <n v="302"/>
    <n v="684"/>
    <n v="986"/>
    <n v="44666"/>
    <n v="172"/>
    <n v="0"/>
    <n v="172"/>
  </r>
  <r>
    <x v="3"/>
    <x v="7"/>
    <x v="5"/>
    <n v="195003"/>
    <n v="16115"/>
    <n v="211118"/>
    <n v="83"/>
    <n v="259"/>
    <n v="342"/>
    <n v="0"/>
    <n v="0"/>
    <n v="0"/>
    <n v="1329"/>
    <n v="74"/>
    <n v="1403"/>
    <n v="212863"/>
    <n v="43"/>
    <n v="85"/>
    <n v="128"/>
  </r>
  <r>
    <x v="3"/>
    <x v="7"/>
    <x v="6"/>
    <n v="151621"/>
    <n v="1210"/>
    <n v="152831"/>
    <n v="374"/>
    <n v="1130"/>
    <n v="1504"/>
    <n v="0"/>
    <n v="3"/>
    <n v="3"/>
    <n v="350"/>
    <n v="103"/>
    <n v="453"/>
    <n v="154791"/>
    <n v="316"/>
    <n v="16"/>
    <n v="332"/>
  </r>
  <r>
    <x v="3"/>
    <x v="7"/>
    <x v="4"/>
    <n v="76022"/>
    <n v="907"/>
    <n v="76929"/>
    <n v="550"/>
    <n v="827"/>
    <n v="1377"/>
    <n v="0"/>
    <n v="0"/>
    <n v="0"/>
    <n v="596"/>
    <n v="197"/>
    <n v="793"/>
    <n v="79099"/>
    <n v="4898"/>
    <n v="302"/>
    <n v="5200"/>
  </r>
  <r>
    <x v="3"/>
    <x v="7"/>
    <x v="0"/>
    <n v="101"/>
    <n v="127"/>
    <n v="228"/>
    <n v="95"/>
    <n v="740"/>
    <n v="835"/>
    <n v="1"/>
    <n v="27"/>
    <n v="28"/>
    <n v="0"/>
    <n v="0"/>
    <n v="0"/>
    <n v="1091"/>
    <n v="0"/>
    <n v="0"/>
    <n v="0"/>
  </r>
  <r>
    <x v="3"/>
    <x v="7"/>
    <x v="18"/>
    <n v="0"/>
    <n v="1"/>
    <n v="1"/>
    <n v="1"/>
    <n v="24"/>
    <n v="25"/>
    <n v="0"/>
    <n v="0"/>
    <n v="0"/>
    <n v="0"/>
    <n v="1"/>
    <n v="1"/>
    <n v="27"/>
    <n v="0"/>
    <n v="0"/>
    <n v="0"/>
  </r>
  <r>
    <x v="3"/>
    <x v="7"/>
    <x v="26"/>
    <n v="0"/>
    <n v="0"/>
    <n v="0"/>
    <n v="0"/>
    <n v="0"/>
    <n v="0"/>
    <n v="0"/>
    <n v="0"/>
    <n v="0"/>
    <n v="181"/>
    <n v="0"/>
    <n v="181"/>
    <n v="181"/>
    <n v="0"/>
    <n v="0"/>
    <n v="0"/>
  </r>
  <r>
    <x v="3"/>
    <x v="7"/>
    <x v="22"/>
    <n v="9054"/>
    <n v="113"/>
    <n v="9167"/>
    <n v="0"/>
    <n v="0"/>
    <n v="0"/>
    <n v="0"/>
    <n v="0"/>
    <n v="0"/>
    <n v="57"/>
    <n v="1"/>
    <n v="58"/>
    <n v="9225"/>
    <n v="0"/>
    <n v="0"/>
    <n v="0"/>
  </r>
  <r>
    <x v="3"/>
    <x v="8"/>
    <x v="9"/>
    <n v="74163"/>
    <n v="1390"/>
    <n v="75553"/>
    <n v="43"/>
    <n v="42"/>
    <n v="85"/>
    <n v="0"/>
    <n v="0"/>
    <n v="0"/>
    <n v="54"/>
    <n v="28"/>
    <n v="82"/>
    <n v="75720"/>
    <n v="3530"/>
    <n v="0"/>
    <n v="3530"/>
  </r>
  <r>
    <x v="3"/>
    <x v="8"/>
    <x v="28"/>
    <n v="168709"/>
    <n v="4122"/>
    <n v="172831"/>
    <n v="2"/>
    <n v="17"/>
    <n v="19"/>
    <n v="0"/>
    <n v="3"/>
    <n v="3"/>
    <n v="34"/>
    <n v="1"/>
    <n v="35"/>
    <n v="172888"/>
    <n v="282"/>
    <n v="7"/>
    <n v="289"/>
  </r>
  <r>
    <x v="3"/>
    <x v="8"/>
    <x v="7"/>
    <n v="79919"/>
    <n v="3338"/>
    <n v="83257"/>
    <n v="26"/>
    <n v="48"/>
    <n v="74"/>
    <n v="0"/>
    <n v="0"/>
    <n v="0"/>
    <n v="36"/>
    <n v="2"/>
    <n v="38"/>
    <n v="83369"/>
    <n v="201"/>
    <n v="0"/>
    <n v="201"/>
  </r>
  <r>
    <x v="3"/>
    <x v="8"/>
    <x v="31"/>
    <n v="69045"/>
    <n v="3508"/>
    <n v="72553"/>
    <n v="156"/>
    <n v="342"/>
    <n v="498"/>
    <n v="0"/>
    <n v="0"/>
    <n v="0"/>
    <n v="130"/>
    <n v="45"/>
    <n v="175"/>
    <n v="73226"/>
    <n v="26"/>
    <n v="0"/>
    <n v="26"/>
  </r>
  <r>
    <x v="3"/>
    <x v="8"/>
    <x v="23"/>
    <n v="9592"/>
    <n v="4684"/>
    <n v="14276"/>
    <n v="4"/>
    <n v="35"/>
    <n v="39"/>
    <n v="0"/>
    <n v="0"/>
    <n v="0"/>
    <n v="17"/>
    <n v="10"/>
    <n v="27"/>
    <n v="14342"/>
    <n v="0"/>
    <n v="0"/>
    <n v="0"/>
  </r>
  <r>
    <x v="3"/>
    <x v="8"/>
    <x v="32"/>
    <n v="759"/>
    <n v="300"/>
    <n v="1059"/>
    <n v="0"/>
    <n v="44"/>
    <n v="44"/>
    <n v="0"/>
    <n v="0"/>
    <n v="0"/>
    <n v="1"/>
    <n v="10"/>
    <n v="11"/>
    <n v="1114"/>
    <n v="0"/>
    <n v="0"/>
    <n v="0"/>
  </r>
  <r>
    <x v="3"/>
    <x v="8"/>
    <x v="8"/>
    <n v="46763"/>
    <n v="466"/>
    <n v="47229"/>
    <n v="7"/>
    <n v="74"/>
    <n v="81"/>
    <n v="0"/>
    <n v="0"/>
    <n v="0"/>
    <n v="336"/>
    <n v="70"/>
    <n v="406"/>
    <n v="47716"/>
    <n v="77"/>
    <n v="0"/>
    <n v="77"/>
  </r>
  <r>
    <x v="3"/>
    <x v="8"/>
    <x v="6"/>
    <n v="186592"/>
    <n v="4707"/>
    <n v="191299"/>
    <n v="38"/>
    <n v="419"/>
    <n v="457"/>
    <n v="0"/>
    <n v="0"/>
    <n v="0"/>
    <n v="148"/>
    <n v="74"/>
    <n v="222"/>
    <n v="191978"/>
    <n v="2"/>
    <n v="0"/>
    <n v="2"/>
  </r>
  <r>
    <x v="3"/>
    <x v="8"/>
    <x v="4"/>
    <n v="110916"/>
    <n v="1708"/>
    <n v="112624"/>
    <n v="112"/>
    <n v="307"/>
    <n v="419"/>
    <n v="0"/>
    <n v="0"/>
    <n v="0"/>
    <n v="111"/>
    <n v="50"/>
    <n v="161"/>
    <n v="113204"/>
    <n v="28"/>
    <n v="5"/>
    <n v="33"/>
  </r>
  <r>
    <x v="3"/>
    <x v="8"/>
    <x v="14"/>
    <n v="14179"/>
    <n v="1267"/>
    <n v="15446"/>
    <n v="101"/>
    <n v="0"/>
    <n v="101"/>
    <n v="6"/>
    <n v="0"/>
    <n v="6"/>
    <n v="45"/>
    <n v="0"/>
    <n v="45"/>
    <n v="15598"/>
    <n v="0"/>
    <n v="0"/>
    <n v="0"/>
  </r>
  <r>
    <x v="3"/>
    <x v="8"/>
    <x v="0"/>
    <n v="1728"/>
    <n v="0"/>
    <n v="1728"/>
    <n v="0"/>
    <n v="0"/>
    <n v="0"/>
    <n v="0"/>
    <n v="0"/>
    <n v="0"/>
    <n v="0"/>
    <n v="0"/>
    <n v="0"/>
    <n v="1728"/>
    <n v="0"/>
    <n v="0"/>
    <n v="0"/>
  </r>
  <r>
    <x v="4"/>
    <x v="1"/>
    <x v="9"/>
    <n v="194363"/>
    <n v="19216"/>
    <n v="213579"/>
    <n v="245"/>
    <n v="737"/>
    <n v="982"/>
    <n v="0"/>
    <n v="4"/>
    <n v="4"/>
    <n v="294"/>
    <n v="28"/>
    <n v="322"/>
    <n v="214887"/>
    <n v="21422"/>
    <n v="340"/>
    <n v="21762"/>
  </r>
  <r>
    <x v="4"/>
    <x v="1"/>
    <x v="10"/>
    <n v="115257"/>
    <n v="32110"/>
    <n v="147367"/>
    <n v="276"/>
    <n v="132"/>
    <n v="408"/>
    <n v="0"/>
    <n v="1"/>
    <n v="1"/>
    <n v="67"/>
    <n v="29"/>
    <n v="96"/>
    <n v="147872"/>
    <n v="460"/>
    <n v="1"/>
    <n v="461"/>
  </r>
  <r>
    <x v="4"/>
    <x v="1"/>
    <x v="0"/>
    <n v="262035"/>
    <n v="59206"/>
    <n v="321241"/>
    <n v="339"/>
    <n v="2057"/>
    <n v="2396"/>
    <n v="1"/>
    <n v="11"/>
    <n v="12"/>
    <n v="1478"/>
    <n v="18"/>
    <n v="1496"/>
    <n v="325145"/>
    <n v="295"/>
    <n v="0"/>
    <n v="295"/>
  </r>
  <r>
    <x v="4"/>
    <x v="1"/>
    <x v="11"/>
    <n v="55916"/>
    <n v="3652"/>
    <n v="59568"/>
    <n v="18"/>
    <n v="266"/>
    <n v="284"/>
    <n v="0"/>
    <n v="0"/>
    <n v="0"/>
    <n v="171"/>
    <n v="4"/>
    <n v="175"/>
    <n v="60027"/>
    <n v="204"/>
    <n v="0"/>
    <n v="204"/>
  </r>
  <r>
    <x v="4"/>
    <x v="1"/>
    <x v="12"/>
    <n v="0"/>
    <n v="0"/>
    <n v="0"/>
    <n v="0"/>
    <n v="0"/>
    <n v="0"/>
    <n v="0"/>
    <n v="0"/>
    <n v="0"/>
    <n v="19"/>
    <n v="7"/>
    <n v="26"/>
    <n v="26"/>
    <n v="0"/>
    <n v="0"/>
    <n v="0"/>
  </r>
  <r>
    <x v="4"/>
    <x v="1"/>
    <x v="13"/>
    <n v="305545"/>
    <n v="6098"/>
    <n v="311643"/>
    <n v="406"/>
    <n v="2182"/>
    <n v="2588"/>
    <n v="4"/>
    <n v="15"/>
    <n v="19"/>
    <n v="412"/>
    <n v="2"/>
    <n v="414"/>
    <n v="314664"/>
    <n v="6321"/>
    <n v="2"/>
    <n v="6323"/>
  </r>
  <r>
    <x v="4"/>
    <x v="1"/>
    <x v="3"/>
    <n v="108208"/>
    <n v="96232"/>
    <n v="204440"/>
    <n v="219"/>
    <n v="766"/>
    <n v="985"/>
    <n v="0"/>
    <n v="2"/>
    <n v="2"/>
    <n v="471"/>
    <n v="102"/>
    <n v="573"/>
    <n v="206000"/>
    <n v="1922"/>
    <n v="0"/>
    <n v="1922"/>
  </r>
  <r>
    <x v="4"/>
    <x v="1"/>
    <x v="7"/>
    <n v="183444"/>
    <n v="4982"/>
    <n v="188426"/>
    <n v="200"/>
    <n v="861"/>
    <n v="1061"/>
    <n v="0"/>
    <n v="12"/>
    <n v="12"/>
    <n v="142"/>
    <n v="6"/>
    <n v="148"/>
    <n v="189647"/>
    <n v="27392"/>
    <n v="351"/>
    <n v="27743"/>
  </r>
  <r>
    <x v="4"/>
    <x v="1"/>
    <x v="14"/>
    <n v="86070"/>
    <n v="11782"/>
    <n v="97852"/>
    <n v="83"/>
    <n v="495"/>
    <n v="578"/>
    <n v="0"/>
    <n v="16"/>
    <n v="16"/>
    <n v="34"/>
    <n v="10"/>
    <n v="44"/>
    <n v="98490"/>
    <n v="693"/>
    <n v="0"/>
    <n v="693"/>
  </r>
  <r>
    <x v="4"/>
    <x v="1"/>
    <x v="15"/>
    <n v="0"/>
    <n v="0"/>
    <n v="0"/>
    <n v="0"/>
    <n v="0"/>
    <n v="0"/>
    <n v="0"/>
    <n v="0"/>
    <n v="0"/>
    <n v="89"/>
    <n v="109"/>
    <n v="198"/>
    <n v="198"/>
    <n v="0"/>
    <n v="0"/>
    <n v="0"/>
  </r>
  <r>
    <x v="4"/>
    <x v="1"/>
    <x v="8"/>
    <n v="132829"/>
    <n v="17572"/>
    <n v="150401"/>
    <n v="114"/>
    <n v="672"/>
    <n v="786"/>
    <n v="5"/>
    <n v="51"/>
    <n v="56"/>
    <n v="193"/>
    <n v="71"/>
    <n v="264"/>
    <n v="151507"/>
    <n v="621"/>
    <n v="1"/>
    <n v="622"/>
  </r>
  <r>
    <x v="4"/>
    <x v="1"/>
    <x v="5"/>
    <n v="83464"/>
    <n v="24924"/>
    <n v="108388"/>
    <n v="127"/>
    <n v="755"/>
    <n v="882"/>
    <n v="0"/>
    <n v="0"/>
    <n v="0"/>
    <n v="98"/>
    <n v="26"/>
    <n v="124"/>
    <n v="109394"/>
    <n v="5"/>
    <n v="5"/>
    <n v="10"/>
  </r>
  <r>
    <x v="4"/>
    <x v="1"/>
    <x v="6"/>
    <n v="221618"/>
    <n v="66259"/>
    <n v="287877"/>
    <n v="0"/>
    <n v="2158"/>
    <n v="2158"/>
    <n v="0"/>
    <n v="60"/>
    <n v="60"/>
    <n v="306"/>
    <n v="42"/>
    <n v="348"/>
    <n v="290443"/>
    <n v="4"/>
    <n v="3"/>
    <n v="7"/>
  </r>
  <r>
    <x v="4"/>
    <x v="1"/>
    <x v="4"/>
    <n v="183228"/>
    <n v="17209"/>
    <n v="200437"/>
    <n v="1415"/>
    <n v="3383"/>
    <n v="4798"/>
    <n v="0"/>
    <n v="27"/>
    <n v="27"/>
    <n v="1591"/>
    <n v="58"/>
    <n v="1649"/>
    <n v="206911"/>
    <n v="3993"/>
    <n v="0"/>
    <n v="3993"/>
  </r>
  <r>
    <x v="4"/>
    <x v="1"/>
    <x v="17"/>
    <n v="45828"/>
    <n v="0"/>
    <n v="45828"/>
    <n v="0"/>
    <n v="0"/>
    <n v="0"/>
    <n v="0"/>
    <n v="0"/>
    <n v="0"/>
    <n v="0"/>
    <n v="0"/>
    <n v="0"/>
    <n v="45828"/>
    <n v="0"/>
    <n v="0"/>
    <n v="0"/>
  </r>
  <r>
    <x v="4"/>
    <x v="1"/>
    <x v="16"/>
    <n v="0"/>
    <n v="0"/>
    <n v="0"/>
    <n v="0"/>
    <n v="0"/>
    <n v="0"/>
    <n v="0"/>
    <n v="0"/>
    <n v="0"/>
    <n v="252"/>
    <n v="0"/>
    <n v="252"/>
    <n v="252"/>
    <n v="0"/>
    <n v="0"/>
    <n v="0"/>
  </r>
  <r>
    <x v="4"/>
    <x v="1"/>
    <x v="23"/>
    <n v="17751"/>
    <n v="0"/>
    <n v="17751"/>
    <n v="33"/>
    <n v="0"/>
    <n v="33"/>
    <n v="0"/>
    <n v="0"/>
    <n v="0"/>
    <n v="48"/>
    <n v="0"/>
    <n v="48"/>
    <n v="17832"/>
    <n v="0"/>
    <n v="0"/>
    <n v="0"/>
  </r>
  <r>
    <x v="4"/>
    <x v="1"/>
    <x v="2"/>
    <n v="2187"/>
    <n v="3"/>
    <n v="2190"/>
    <n v="117"/>
    <n v="3"/>
    <n v="120"/>
    <n v="0"/>
    <n v="0"/>
    <n v="0"/>
    <n v="12"/>
    <n v="0"/>
    <n v="12"/>
    <n v="2322"/>
    <n v="0"/>
    <n v="0"/>
    <n v="0"/>
  </r>
  <r>
    <x v="4"/>
    <x v="2"/>
    <x v="0"/>
    <n v="248148"/>
    <n v="13155"/>
    <n v="261303"/>
    <n v="33"/>
    <n v="227"/>
    <n v="260"/>
    <n v="0"/>
    <n v="11"/>
    <n v="11"/>
    <n v="452"/>
    <n v="16"/>
    <n v="468"/>
    <n v="262042"/>
    <n v="1"/>
    <n v="0"/>
    <n v="1"/>
  </r>
  <r>
    <x v="4"/>
    <x v="2"/>
    <x v="18"/>
    <n v="16528"/>
    <n v="1045"/>
    <n v="17573"/>
    <n v="4"/>
    <n v="80"/>
    <n v="84"/>
    <n v="0"/>
    <n v="0"/>
    <n v="0"/>
    <n v="75"/>
    <n v="6"/>
    <n v="81"/>
    <n v="17738"/>
    <n v="606"/>
    <n v="0"/>
    <n v="606"/>
  </r>
  <r>
    <x v="4"/>
    <x v="2"/>
    <x v="19"/>
    <n v="7500"/>
    <n v="2287"/>
    <n v="9787"/>
    <n v="0"/>
    <n v="0"/>
    <n v="0"/>
    <n v="0"/>
    <n v="0"/>
    <n v="0"/>
    <n v="0"/>
    <n v="0"/>
    <n v="0"/>
    <n v="9787"/>
    <n v="0"/>
    <n v="0"/>
    <n v="0"/>
  </r>
  <r>
    <x v="4"/>
    <x v="2"/>
    <x v="20"/>
    <n v="0"/>
    <n v="0"/>
    <n v="0"/>
    <n v="0"/>
    <n v="0"/>
    <n v="0"/>
    <n v="0"/>
    <n v="0"/>
    <n v="0"/>
    <n v="156"/>
    <n v="0"/>
    <n v="156"/>
    <n v="156"/>
    <n v="0"/>
    <n v="0"/>
    <n v="0"/>
  </r>
  <r>
    <x v="4"/>
    <x v="2"/>
    <x v="2"/>
    <n v="4065"/>
    <n v="304"/>
    <n v="4369"/>
    <n v="3"/>
    <n v="11"/>
    <n v="14"/>
    <n v="0"/>
    <n v="1"/>
    <n v="1"/>
    <n v="42"/>
    <n v="6"/>
    <n v="48"/>
    <n v="4432"/>
    <n v="100"/>
    <n v="7"/>
    <n v="107"/>
  </r>
  <r>
    <x v="4"/>
    <x v="2"/>
    <x v="1"/>
    <n v="4060"/>
    <n v="216"/>
    <n v="4276"/>
    <n v="0"/>
    <n v="0"/>
    <n v="0"/>
    <n v="0"/>
    <n v="0"/>
    <n v="0"/>
    <n v="38"/>
    <n v="14"/>
    <n v="52"/>
    <n v="4328"/>
    <n v="29"/>
    <n v="0"/>
    <n v="29"/>
  </r>
  <r>
    <x v="4"/>
    <x v="2"/>
    <x v="21"/>
    <n v="24005"/>
    <n v="870"/>
    <n v="24875"/>
    <n v="16"/>
    <n v="66"/>
    <n v="82"/>
    <n v="0"/>
    <n v="0"/>
    <n v="0"/>
    <n v="510"/>
    <n v="2"/>
    <n v="512"/>
    <n v="25469"/>
    <n v="218"/>
    <n v="0"/>
    <n v="218"/>
  </r>
  <r>
    <x v="4"/>
    <x v="2"/>
    <x v="22"/>
    <n v="97887"/>
    <n v="5300"/>
    <n v="103187"/>
    <n v="27"/>
    <n v="114"/>
    <n v="141"/>
    <n v="0"/>
    <n v="4"/>
    <n v="4"/>
    <n v="545"/>
    <n v="13"/>
    <n v="558"/>
    <n v="103890"/>
    <n v="12319"/>
    <n v="0"/>
    <n v="12319"/>
  </r>
  <r>
    <x v="4"/>
    <x v="2"/>
    <x v="7"/>
    <n v="135373"/>
    <n v="15151"/>
    <n v="150524"/>
    <n v="26"/>
    <n v="106"/>
    <n v="132"/>
    <n v="0"/>
    <n v="4"/>
    <n v="4"/>
    <n v="289"/>
    <n v="13"/>
    <n v="302"/>
    <n v="150962"/>
    <n v="60"/>
    <n v="0"/>
    <n v="60"/>
  </r>
  <r>
    <x v="4"/>
    <x v="2"/>
    <x v="33"/>
    <n v="0"/>
    <n v="0"/>
    <n v="0"/>
    <n v="0"/>
    <n v="0"/>
    <n v="0"/>
    <n v="0"/>
    <n v="0"/>
    <n v="0"/>
    <n v="7"/>
    <n v="42"/>
    <n v="49"/>
    <n v="49"/>
    <n v="0"/>
    <n v="0"/>
    <n v="0"/>
  </r>
  <r>
    <x v="4"/>
    <x v="2"/>
    <x v="14"/>
    <n v="107088"/>
    <n v="16764"/>
    <n v="123852"/>
    <n v="31"/>
    <n v="501"/>
    <n v="532"/>
    <n v="0"/>
    <n v="0"/>
    <n v="0"/>
    <n v="230"/>
    <n v="6"/>
    <n v="236"/>
    <n v="124620"/>
    <n v="356"/>
    <n v="0"/>
    <n v="356"/>
  </r>
  <r>
    <x v="4"/>
    <x v="2"/>
    <x v="24"/>
    <n v="0"/>
    <n v="0"/>
    <n v="0"/>
    <n v="0"/>
    <n v="0"/>
    <n v="0"/>
    <n v="0"/>
    <n v="0"/>
    <n v="0"/>
    <n v="75"/>
    <n v="8"/>
    <n v="83"/>
    <n v="83"/>
    <n v="0"/>
    <n v="0"/>
    <n v="0"/>
  </r>
  <r>
    <x v="4"/>
    <x v="2"/>
    <x v="23"/>
    <n v="49170"/>
    <n v="63915"/>
    <n v="113085"/>
    <n v="24"/>
    <n v="77"/>
    <n v="101"/>
    <n v="0"/>
    <n v="0"/>
    <n v="0"/>
    <n v="339"/>
    <n v="65"/>
    <n v="404"/>
    <n v="113590"/>
    <n v="181"/>
    <n v="0"/>
    <n v="181"/>
  </r>
  <r>
    <x v="4"/>
    <x v="2"/>
    <x v="8"/>
    <n v="49846"/>
    <n v="3566"/>
    <n v="53412"/>
    <n v="52"/>
    <n v="113"/>
    <n v="165"/>
    <n v="0"/>
    <n v="4"/>
    <n v="4"/>
    <n v="315"/>
    <n v="42"/>
    <n v="357"/>
    <n v="53938"/>
    <n v="103"/>
    <n v="0"/>
    <n v="103"/>
  </r>
  <r>
    <x v="4"/>
    <x v="2"/>
    <x v="25"/>
    <n v="68462"/>
    <n v="22124"/>
    <n v="90586"/>
    <n v="33"/>
    <n v="390"/>
    <n v="423"/>
    <n v="0"/>
    <n v="0"/>
    <n v="0"/>
    <n v="1323"/>
    <n v="14"/>
    <n v="1337"/>
    <n v="92346"/>
    <n v="209"/>
    <n v="0"/>
    <n v="209"/>
  </r>
  <r>
    <x v="4"/>
    <x v="2"/>
    <x v="5"/>
    <n v="84827"/>
    <n v="20429"/>
    <n v="105256"/>
    <n v="24"/>
    <n v="156"/>
    <n v="180"/>
    <n v="0"/>
    <n v="0"/>
    <n v="0"/>
    <n v="143"/>
    <n v="17"/>
    <n v="160"/>
    <n v="105596"/>
    <n v="0"/>
    <n v="0"/>
    <n v="0"/>
  </r>
  <r>
    <x v="4"/>
    <x v="2"/>
    <x v="6"/>
    <n v="242952"/>
    <n v="6640"/>
    <n v="249592"/>
    <n v="49"/>
    <n v="311"/>
    <n v="360"/>
    <n v="0"/>
    <n v="10"/>
    <n v="10"/>
    <n v="738"/>
    <n v="54"/>
    <n v="792"/>
    <n v="250754"/>
    <n v="1"/>
    <n v="0"/>
    <n v="1"/>
  </r>
  <r>
    <x v="4"/>
    <x v="2"/>
    <x v="4"/>
    <n v="162183"/>
    <n v="9685"/>
    <n v="171868"/>
    <n v="0"/>
    <n v="911"/>
    <n v="911"/>
    <n v="0"/>
    <n v="0"/>
    <n v="0"/>
    <n v="1859"/>
    <n v="83"/>
    <n v="1942"/>
    <n v="174721"/>
    <n v="12588"/>
    <n v="65"/>
    <n v="12653"/>
  </r>
  <r>
    <x v="4"/>
    <x v="2"/>
    <x v="17"/>
    <n v="4741"/>
    <n v="163"/>
    <n v="4904"/>
    <n v="0"/>
    <n v="0"/>
    <n v="0"/>
    <n v="0"/>
    <n v="0"/>
    <n v="0"/>
    <n v="0"/>
    <n v="0"/>
    <n v="0"/>
    <n v="4904"/>
    <n v="0"/>
    <n v="0"/>
    <n v="0"/>
  </r>
  <r>
    <x v="4"/>
    <x v="2"/>
    <x v="9"/>
    <n v="9589"/>
    <n v="481"/>
    <n v="10070"/>
    <n v="0"/>
    <n v="0"/>
    <n v="0"/>
    <n v="0"/>
    <n v="0"/>
    <n v="0"/>
    <n v="3"/>
    <n v="0"/>
    <n v="3"/>
    <n v="10073"/>
    <n v="340"/>
    <n v="0"/>
    <n v="340"/>
  </r>
  <r>
    <x v="4"/>
    <x v="2"/>
    <x v="3"/>
    <n v="5647"/>
    <n v="881"/>
    <n v="6528"/>
    <n v="0"/>
    <n v="0"/>
    <n v="0"/>
    <n v="0"/>
    <n v="0"/>
    <n v="0"/>
    <n v="0"/>
    <n v="0"/>
    <n v="0"/>
    <n v="6528"/>
    <n v="0"/>
    <n v="0"/>
    <n v="0"/>
  </r>
  <r>
    <x v="4"/>
    <x v="2"/>
    <x v="26"/>
    <n v="42"/>
    <n v="26"/>
    <n v="68"/>
    <n v="1"/>
    <n v="66"/>
    <n v="67"/>
    <n v="0"/>
    <n v="0"/>
    <n v="0"/>
    <n v="243"/>
    <n v="0"/>
    <n v="243"/>
    <n v="378"/>
    <n v="0"/>
    <n v="0"/>
    <n v="0"/>
  </r>
  <r>
    <x v="4"/>
    <x v="4"/>
    <x v="0"/>
    <n v="80889"/>
    <n v="0"/>
    <n v="80889"/>
    <n v="179"/>
    <n v="918"/>
    <n v="1097"/>
    <n v="0"/>
    <n v="18"/>
    <n v="18"/>
    <n v="158"/>
    <n v="52"/>
    <n v="210"/>
    <n v="82214"/>
    <n v="1372"/>
    <n v="0"/>
    <n v="1372"/>
  </r>
  <r>
    <x v="4"/>
    <x v="4"/>
    <x v="7"/>
    <n v="74833"/>
    <n v="0"/>
    <n v="74833"/>
    <n v="5"/>
    <n v="212"/>
    <n v="217"/>
    <n v="0"/>
    <n v="12"/>
    <n v="12"/>
    <n v="10"/>
    <n v="3"/>
    <n v="13"/>
    <n v="75075"/>
    <n v="2520"/>
    <n v="0"/>
    <n v="2520"/>
  </r>
  <r>
    <x v="4"/>
    <x v="4"/>
    <x v="16"/>
    <n v="114777"/>
    <n v="1466"/>
    <n v="116243"/>
    <n v="792"/>
    <n v="140"/>
    <n v="932"/>
    <n v="0"/>
    <n v="1"/>
    <n v="1"/>
    <n v="1404"/>
    <n v="24"/>
    <n v="1428"/>
    <n v="118604"/>
    <n v="2477"/>
    <n v="0"/>
    <n v="2477"/>
  </r>
  <r>
    <x v="4"/>
    <x v="4"/>
    <x v="6"/>
    <n v="116529"/>
    <n v="0"/>
    <n v="116529"/>
    <n v="31"/>
    <n v="676"/>
    <n v="707"/>
    <n v="0"/>
    <n v="0"/>
    <n v="0"/>
    <n v="898"/>
    <n v="14"/>
    <n v="912"/>
    <n v="118148"/>
    <n v="0"/>
    <n v="0"/>
    <n v="0"/>
  </r>
  <r>
    <x v="4"/>
    <x v="4"/>
    <x v="4"/>
    <n v="81026"/>
    <n v="0"/>
    <n v="81026"/>
    <n v="167"/>
    <n v="775"/>
    <n v="942"/>
    <n v="1"/>
    <n v="34"/>
    <n v="35"/>
    <n v="273"/>
    <n v="56"/>
    <n v="329"/>
    <n v="82332"/>
    <n v="407"/>
    <n v="0"/>
    <n v="407"/>
  </r>
  <r>
    <x v="4"/>
    <x v="4"/>
    <x v="8"/>
    <n v="573"/>
    <n v="9"/>
    <n v="582"/>
    <n v="10"/>
    <n v="192"/>
    <n v="202"/>
    <n v="0"/>
    <n v="7"/>
    <n v="7"/>
    <n v="38"/>
    <n v="16"/>
    <n v="54"/>
    <n v="845"/>
    <n v="0"/>
    <n v="0"/>
    <n v="0"/>
  </r>
  <r>
    <x v="4"/>
    <x v="5"/>
    <x v="9"/>
    <n v="115475"/>
    <n v="1512"/>
    <n v="116987"/>
    <n v="10"/>
    <n v="0"/>
    <n v="10"/>
    <n v="0"/>
    <n v="0"/>
    <n v="0"/>
    <n v="30"/>
    <n v="0"/>
    <n v="30"/>
    <n v="117027"/>
    <n v="105"/>
    <n v="0"/>
    <n v="105"/>
  </r>
  <r>
    <x v="4"/>
    <x v="5"/>
    <x v="26"/>
    <n v="128297"/>
    <n v="2708"/>
    <n v="131005"/>
    <n v="0"/>
    <n v="45"/>
    <n v="45"/>
    <n v="0"/>
    <n v="0"/>
    <n v="0"/>
    <n v="49"/>
    <n v="14"/>
    <n v="63"/>
    <n v="131113"/>
    <n v="0"/>
    <n v="0"/>
    <n v="0"/>
  </r>
  <r>
    <x v="4"/>
    <x v="5"/>
    <x v="17"/>
    <n v="317487"/>
    <n v="784"/>
    <n v="318271"/>
    <n v="0"/>
    <n v="0"/>
    <n v="0"/>
    <n v="0"/>
    <n v="0"/>
    <n v="0"/>
    <n v="60"/>
    <n v="0"/>
    <n v="60"/>
    <n v="318331"/>
    <n v="296"/>
    <n v="0"/>
    <n v="296"/>
  </r>
  <r>
    <x v="4"/>
    <x v="5"/>
    <x v="8"/>
    <n v="35208"/>
    <n v="301"/>
    <n v="35509"/>
    <n v="0"/>
    <n v="15"/>
    <n v="15"/>
    <n v="0"/>
    <n v="0"/>
    <n v="0"/>
    <n v="10"/>
    <n v="0"/>
    <n v="10"/>
    <n v="35534"/>
    <n v="7144"/>
    <n v="88"/>
    <n v="7232"/>
  </r>
  <r>
    <x v="4"/>
    <x v="5"/>
    <x v="6"/>
    <n v="75445"/>
    <n v="2154"/>
    <n v="77599"/>
    <n v="0"/>
    <n v="0"/>
    <n v="0"/>
    <n v="0"/>
    <n v="0"/>
    <n v="0"/>
    <n v="55"/>
    <n v="0"/>
    <n v="55"/>
    <n v="77654"/>
    <n v="0"/>
    <n v="0"/>
    <n v="0"/>
  </r>
  <r>
    <x v="4"/>
    <x v="5"/>
    <x v="4"/>
    <n v="152047"/>
    <n v="2830"/>
    <n v="154877"/>
    <n v="0"/>
    <n v="0"/>
    <n v="0"/>
    <n v="0"/>
    <n v="0"/>
    <n v="0"/>
    <n v="6"/>
    <n v="0"/>
    <n v="6"/>
    <n v="154883"/>
    <n v="0"/>
    <n v="0"/>
    <n v="0"/>
  </r>
  <r>
    <x v="4"/>
    <x v="5"/>
    <x v="7"/>
    <n v="3816"/>
    <n v="110"/>
    <n v="3926"/>
    <n v="0"/>
    <n v="0"/>
    <n v="0"/>
    <n v="0"/>
    <n v="0"/>
    <n v="0"/>
    <n v="0"/>
    <n v="0"/>
    <n v="0"/>
    <n v="3926"/>
    <n v="0"/>
    <n v="0"/>
    <n v="0"/>
  </r>
  <r>
    <x v="4"/>
    <x v="6"/>
    <x v="9"/>
    <n v="35477"/>
    <n v="1161"/>
    <n v="36638"/>
    <n v="37"/>
    <n v="62"/>
    <n v="99"/>
    <n v="0"/>
    <n v="8"/>
    <n v="8"/>
    <n v="276"/>
    <n v="0"/>
    <n v="276"/>
    <n v="37021"/>
    <n v="515"/>
    <n v="56"/>
    <n v="571"/>
  </r>
  <r>
    <x v="4"/>
    <x v="6"/>
    <x v="27"/>
    <n v="4076"/>
    <n v="124"/>
    <n v="4200"/>
    <n v="0"/>
    <n v="0"/>
    <n v="0"/>
    <n v="0"/>
    <n v="0"/>
    <n v="0"/>
    <n v="1"/>
    <n v="3"/>
    <n v="4"/>
    <n v="4204"/>
    <n v="0"/>
    <n v="0"/>
    <n v="0"/>
  </r>
  <r>
    <x v="4"/>
    <x v="6"/>
    <x v="28"/>
    <n v="62010"/>
    <n v="241"/>
    <n v="62251"/>
    <n v="99"/>
    <n v="106"/>
    <n v="205"/>
    <n v="0"/>
    <n v="0"/>
    <n v="0"/>
    <n v="12"/>
    <n v="0"/>
    <n v="12"/>
    <n v="62468"/>
    <n v="105"/>
    <n v="0"/>
    <n v="105"/>
  </r>
  <r>
    <x v="4"/>
    <x v="6"/>
    <x v="29"/>
    <n v="45809"/>
    <n v="2884"/>
    <n v="48693"/>
    <n v="21"/>
    <n v="68"/>
    <n v="89"/>
    <n v="0"/>
    <n v="0"/>
    <n v="0"/>
    <n v="2"/>
    <n v="4"/>
    <n v="6"/>
    <n v="48788"/>
    <n v="8"/>
    <n v="0"/>
    <n v="8"/>
  </r>
  <r>
    <x v="4"/>
    <x v="6"/>
    <x v="7"/>
    <n v="48348"/>
    <n v="1178"/>
    <n v="49526"/>
    <n v="26"/>
    <n v="48"/>
    <n v="74"/>
    <n v="0"/>
    <n v="0"/>
    <n v="0"/>
    <n v="23"/>
    <n v="0"/>
    <n v="23"/>
    <n v="49623"/>
    <n v="30"/>
    <n v="8"/>
    <n v="38"/>
  </r>
  <r>
    <x v="4"/>
    <x v="6"/>
    <x v="34"/>
    <n v="846"/>
    <n v="0"/>
    <n v="846"/>
    <n v="0"/>
    <n v="0"/>
    <n v="0"/>
    <n v="0"/>
    <n v="0"/>
    <n v="0"/>
    <n v="0"/>
    <n v="0"/>
    <n v="0"/>
    <n v="846"/>
    <n v="0"/>
    <n v="0"/>
    <n v="0"/>
  </r>
  <r>
    <x v="4"/>
    <x v="6"/>
    <x v="8"/>
    <n v="24600"/>
    <n v="254"/>
    <n v="24854"/>
    <n v="0"/>
    <n v="0"/>
    <n v="0"/>
    <n v="0"/>
    <n v="0"/>
    <n v="0"/>
    <n v="27"/>
    <n v="17"/>
    <n v="44"/>
    <n v="24898"/>
    <n v="3139"/>
    <n v="0"/>
    <n v="3139"/>
  </r>
  <r>
    <x v="4"/>
    <x v="6"/>
    <x v="6"/>
    <n v="44746"/>
    <n v="582"/>
    <n v="45328"/>
    <n v="0"/>
    <n v="0"/>
    <n v="0"/>
    <n v="0"/>
    <n v="0"/>
    <n v="0"/>
    <n v="2"/>
    <n v="6"/>
    <n v="8"/>
    <n v="45336"/>
    <n v="8"/>
    <n v="0"/>
    <n v="8"/>
  </r>
  <r>
    <x v="4"/>
    <x v="6"/>
    <x v="4"/>
    <n v="9506"/>
    <n v="229"/>
    <n v="9735"/>
    <n v="37"/>
    <n v="214"/>
    <n v="251"/>
    <n v="0"/>
    <n v="4"/>
    <n v="4"/>
    <n v="4"/>
    <n v="0"/>
    <n v="4"/>
    <n v="9994"/>
    <n v="1175"/>
    <n v="19"/>
    <n v="1194"/>
  </r>
  <r>
    <x v="4"/>
    <x v="6"/>
    <x v="0"/>
    <n v="0"/>
    <n v="0"/>
    <n v="0"/>
    <n v="0"/>
    <n v="33"/>
    <n v="33"/>
    <n v="0"/>
    <n v="0"/>
    <n v="0"/>
    <n v="0"/>
    <n v="0"/>
    <n v="0"/>
    <n v="33"/>
    <n v="0"/>
    <n v="0"/>
    <n v="0"/>
  </r>
  <r>
    <x v="4"/>
    <x v="7"/>
    <x v="9"/>
    <n v="138523"/>
    <n v="1192"/>
    <n v="139715"/>
    <n v="33"/>
    <n v="150"/>
    <n v="183"/>
    <n v="0"/>
    <n v="0"/>
    <n v="0"/>
    <n v="33"/>
    <n v="2"/>
    <n v="35"/>
    <n v="139933"/>
    <n v="1524"/>
    <n v="0"/>
    <n v="1524"/>
  </r>
  <r>
    <x v="4"/>
    <x v="7"/>
    <x v="30"/>
    <n v="54334"/>
    <n v="1718"/>
    <n v="56052"/>
    <n v="38"/>
    <n v="44"/>
    <n v="82"/>
    <n v="0"/>
    <n v="0"/>
    <n v="0"/>
    <n v="81"/>
    <n v="8"/>
    <n v="89"/>
    <n v="56223"/>
    <n v="2453"/>
    <n v="37"/>
    <n v="2490"/>
  </r>
  <r>
    <x v="4"/>
    <x v="7"/>
    <x v="13"/>
    <n v="50743"/>
    <n v="974"/>
    <n v="51717"/>
    <n v="9"/>
    <n v="59"/>
    <n v="68"/>
    <n v="0"/>
    <n v="6"/>
    <n v="6"/>
    <n v="308"/>
    <n v="0"/>
    <n v="308"/>
    <n v="52099"/>
    <n v="1714"/>
    <n v="126"/>
    <n v="1840"/>
  </r>
  <r>
    <x v="4"/>
    <x v="7"/>
    <x v="17"/>
    <n v="85645"/>
    <n v="2351"/>
    <n v="87996"/>
    <n v="31"/>
    <n v="148"/>
    <n v="179"/>
    <n v="0"/>
    <n v="0"/>
    <n v="0"/>
    <n v="3"/>
    <n v="3"/>
    <n v="6"/>
    <n v="88181"/>
    <n v="937"/>
    <n v="0"/>
    <n v="937"/>
  </r>
  <r>
    <x v="4"/>
    <x v="7"/>
    <x v="28"/>
    <n v="81723"/>
    <n v="481"/>
    <n v="82204"/>
    <n v="95"/>
    <n v="231"/>
    <n v="326"/>
    <n v="0"/>
    <n v="0"/>
    <n v="0"/>
    <n v="12"/>
    <n v="0"/>
    <n v="12"/>
    <n v="82542"/>
    <n v="674"/>
    <n v="0"/>
    <n v="674"/>
  </r>
  <r>
    <x v="4"/>
    <x v="7"/>
    <x v="3"/>
    <n v="45878"/>
    <n v="30101"/>
    <n v="75979"/>
    <n v="24"/>
    <n v="165"/>
    <n v="189"/>
    <n v="0"/>
    <n v="0"/>
    <n v="0"/>
    <n v="29"/>
    <n v="49"/>
    <n v="78"/>
    <n v="76246"/>
    <n v="186"/>
    <n v="0"/>
    <n v="186"/>
  </r>
  <r>
    <x v="4"/>
    <x v="7"/>
    <x v="7"/>
    <n v="167178"/>
    <n v="3390"/>
    <n v="170568"/>
    <n v="32"/>
    <n v="139"/>
    <n v="171"/>
    <n v="0"/>
    <n v="5"/>
    <n v="5"/>
    <n v="10"/>
    <n v="3"/>
    <n v="13"/>
    <n v="170757"/>
    <n v="0"/>
    <n v="0"/>
    <n v="0"/>
  </r>
  <r>
    <x v="4"/>
    <x v="7"/>
    <x v="14"/>
    <n v="49552"/>
    <n v="5881"/>
    <n v="55433"/>
    <n v="56"/>
    <n v="91"/>
    <n v="147"/>
    <n v="0"/>
    <n v="30"/>
    <n v="30"/>
    <n v="27"/>
    <n v="5"/>
    <n v="32"/>
    <n v="55642"/>
    <n v="221"/>
    <n v="0"/>
    <n v="221"/>
  </r>
  <r>
    <x v="4"/>
    <x v="7"/>
    <x v="8"/>
    <n v="47377"/>
    <n v="4978"/>
    <n v="52355"/>
    <n v="23"/>
    <n v="95"/>
    <n v="118"/>
    <n v="0"/>
    <n v="53"/>
    <n v="53"/>
    <n v="49"/>
    <n v="16"/>
    <n v="65"/>
    <n v="52591"/>
    <n v="77"/>
    <n v="1"/>
    <n v="78"/>
  </r>
  <r>
    <x v="4"/>
    <x v="7"/>
    <x v="5"/>
    <n v="202574"/>
    <n v="18676"/>
    <n v="221250"/>
    <n v="16"/>
    <n v="217"/>
    <n v="233"/>
    <n v="0"/>
    <n v="0"/>
    <n v="0"/>
    <n v="36"/>
    <n v="7"/>
    <n v="43"/>
    <n v="221526"/>
    <n v="0"/>
    <n v="0"/>
    <n v="0"/>
  </r>
  <r>
    <x v="4"/>
    <x v="7"/>
    <x v="6"/>
    <n v="194695"/>
    <n v="1332"/>
    <n v="196027"/>
    <n v="19"/>
    <n v="606"/>
    <n v="625"/>
    <n v="0"/>
    <n v="0"/>
    <n v="0"/>
    <n v="36"/>
    <n v="4"/>
    <n v="40"/>
    <n v="196692"/>
    <n v="1"/>
    <n v="0"/>
    <n v="1"/>
  </r>
  <r>
    <x v="4"/>
    <x v="7"/>
    <x v="4"/>
    <n v="79558"/>
    <n v="450"/>
    <n v="80008"/>
    <n v="0"/>
    <n v="798"/>
    <n v="798"/>
    <n v="0"/>
    <n v="0"/>
    <n v="0"/>
    <n v="251"/>
    <n v="3"/>
    <n v="254"/>
    <n v="81060"/>
    <n v="3739"/>
    <n v="0"/>
    <n v="3739"/>
  </r>
  <r>
    <x v="4"/>
    <x v="7"/>
    <x v="22"/>
    <n v="7394"/>
    <n v="85"/>
    <n v="7479"/>
    <n v="56"/>
    <n v="110"/>
    <n v="166"/>
    <n v="0"/>
    <n v="0"/>
    <n v="0"/>
    <n v="199"/>
    <n v="0"/>
    <n v="199"/>
    <n v="7844"/>
    <n v="4193"/>
    <n v="0"/>
    <n v="4193"/>
  </r>
  <r>
    <x v="4"/>
    <x v="7"/>
    <x v="26"/>
    <n v="0"/>
    <n v="0"/>
    <n v="0"/>
    <n v="7"/>
    <n v="22"/>
    <n v="29"/>
    <n v="0"/>
    <n v="0"/>
    <n v="0"/>
    <n v="0"/>
    <n v="0"/>
    <n v="0"/>
    <n v="29"/>
    <n v="0"/>
    <n v="0"/>
    <n v="0"/>
  </r>
  <r>
    <x v="4"/>
    <x v="7"/>
    <x v="0"/>
    <n v="573"/>
    <n v="103"/>
    <n v="676"/>
    <n v="18"/>
    <n v="326"/>
    <n v="344"/>
    <n v="0"/>
    <n v="0"/>
    <n v="0"/>
    <n v="0"/>
    <n v="0"/>
    <n v="0"/>
    <n v="1020"/>
    <n v="0"/>
    <n v="0"/>
    <n v="0"/>
  </r>
  <r>
    <x v="4"/>
    <x v="7"/>
    <x v="23"/>
    <n v="5646"/>
    <n v="714"/>
    <n v="6360"/>
    <n v="0"/>
    <n v="0"/>
    <n v="0"/>
    <n v="0"/>
    <n v="0"/>
    <n v="0"/>
    <n v="0"/>
    <n v="0"/>
    <n v="0"/>
    <n v="6360"/>
    <n v="0"/>
    <n v="0"/>
    <n v="0"/>
  </r>
  <r>
    <x v="4"/>
    <x v="8"/>
    <x v="9"/>
    <n v="105819"/>
    <n v="3784"/>
    <n v="109603"/>
    <n v="19"/>
    <n v="27"/>
    <n v="46"/>
    <n v="0"/>
    <n v="0"/>
    <n v="0"/>
    <n v="82"/>
    <n v="2"/>
    <n v="84"/>
    <n v="109733"/>
    <n v="968"/>
    <n v="11"/>
    <n v="979"/>
  </r>
  <r>
    <x v="4"/>
    <x v="8"/>
    <x v="28"/>
    <n v="191002"/>
    <n v="5469"/>
    <n v="196471"/>
    <n v="6"/>
    <n v="69"/>
    <n v="75"/>
    <n v="0"/>
    <n v="0"/>
    <n v="0"/>
    <n v="36"/>
    <n v="0"/>
    <n v="36"/>
    <n v="196582"/>
    <n v="241"/>
    <n v="0"/>
    <n v="241"/>
  </r>
  <r>
    <x v="4"/>
    <x v="8"/>
    <x v="7"/>
    <n v="98406"/>
    <n v="3997"/>
    <n v="102403"/>
    <n v="10"/>
    <n v="49"/>
    <n v="59"/>
    <n v="0"/>
    <n v="0"/>
    <n v="0"/>
    <n v="7"/>
    <n v="2"/>
    <n v="9"/>
    <n v="102471"/>
    <n v="385"/>
    <n v="0"/>
    <n v="385"/>
  </r>
  <r>
    <x v="4"/>
    <x v="8"/>
    <x v="14"/>
    <n v="28223"/>
    <n v="3346"/>
    <n v="31569"/>
    <n v="15"/>
    <n v="84"/>
    <n v="99"/>
    <n v="0"/>
    <n v="0"/>
    <n v="0"/>
    <n v="6"/>
    <n v="0"/>
    <n v="6"/>
    <n v="31674"/>
    <n v="0"/>
    <n v="0"/>
    <n v="0"/>
  </r>
  <r>
    <x v="4"/>
    <x v="8"/>
    <x v="31"/>
    <n v="97283"/>
    <n v="4380"/>
    <n v="101663"/>
    <n v="85"/>
    <n v="447"/>
    <n v="532"/>
    <n v="0"/>
    <n v="0"/>
    <n v="0"/>
    <n v="174"/>
    <n v="0"/>
    <n v="174"/>
    <n v="102369"/>
    <n v="0"/>
    <n v="0"/>
    <n v="0"/>
  </r>
  <r>
    <x v="4"/>
    <x v="8"/>
    <x v="23"/>
    <n v="4006"/>
    <n v="5981"/>
    <n v="9987"/>
    <n v="2"/>
    <n v="41"/>
    <n v="43"/>
    <n v="0"/>
    <n v="0"/>
    <n v="0"/>
    <n v="5"/>
    <n v="1"/>
    <n v="6"/>
    <n v="10036"/>
    <n v="0"/>
    <n v="0"/>
    <n v="0"/>
  </r>
  <r>
    <x v="4"/>
    <x v="8"/>
    <x v="8"/>
    <n v="50707"/>
    <n v="1533"/>
    <n v="52240"/>
    <n v="9"/>
    <n v="139"/>
    <n v="148"/>
    <n v="0"/>
    <n v="24"/>
    <n v="24"/>
    <n v="6"/>
    <n v="1"/>
    <n v="7"/>
    <n v="52419"/>
    <n v="0"/>
    <n v="0"/>
    <n v="0"/>
  </r>
  <r>
    <x v="4"/>
    <x v="8"/>
    <x v="6"/>
    <n v="209162"/>
    <n v="8381"/>
    <n v="217543"/>
    <n v="10"/>
    <n v="240"/>
    <n v="250"/>
    <n v="0"/>
    <n v="0"/>
    <n v="0"/>
    <n v="18"/>
    <n v="4"/>
    <n v="22"/>
    <n v="217815"/>
    <n v="460"/>
    <n v="0"/>
    <n v="460"/>
  </r>
  <r>
    <x v="4"/>
    <x v="8"/>
    <x v="4"/>
    <n v="131657"/>
    <n v="7012"/>
    <n v="138669"/>
    <n v="180"/>
    <n v="256"/>
    <n v="436"/>
    <n v="0"/>
    <n v="0"/>
    <n v="0"/>
    <n v="68"/>
    <n v="21"/>
    <n v="89"/>
    <n v="139194"/>
    <n v="365"/>
    <n v="0"/>
    <n v="365"/>
  </r>
  <r>
    <x v="4"/>
    <x v="8"/>
    <x v="0"/>
    <n v="16682"/>
    <n v="550"/>
    <n v="17232"/>
    <n v="0"/>
    <n v="6"/>
    <n v="6"/>
    <n v="0"/>
    <n v="0"/>
    <n v="0"/>
    <n v="0"/>
    <n v="0"/>
    <n v="0"/>
    <n v="17238"/>
    <n v="0"/>
    <n v="0"/>
    <n v="0"/>
  </r>
  <r>
    <x v="4"/>
    <x v="8"/>
    <x v="17"/>
    <n v="3201"/>
    <n v="113"/>
    <n v="3314"/>
    <n v="0"/>
    <n v="0"/>
    <n v="0"/>
    <n v="0"/>
    <n v="0"/>
    <n v="0"/>
    <n v="0"/>
    <n v="0"/>
    <n v="0"/>
    <n v="3314"/>
    <n v="0"/>
    <n v="0"/>
    <n v="0"/>
  </r>
  <r>
    <x v="5"/>
    <x v="1"/>
    <x v="9"/>
    <n v="242517"/>
    <n v="33795"/>
    <n v="276312"/>
    <n v="154"/>
    <n v="580"/>
    <n v="734"/>
    <n v="0"/>
    <n v="0"/>
    <n v="0"/>
    <n v="489"/>
    <n v="17"/>
    <n v="506"/>
    <n v="277552"/>
    <n v="5308"/>
    <n v="1319"/>
    <n v="6627"/>
  </r>
  <r>
    <x v="5"/>
    <x v="1"/>
    <x v="10"/>
    <n v="127242"/>
    <n v="21012"/>
    <n v="148254"/>
    <n v="99"/>
    <n v="133"/>
    <n v="232"/>
    <n v="2"/>
    <n v="2"/>
    <n v="4"/>
    <n v="134"/>
    <n v="50"/>
    <n v="184"/>
    <n v="148674"/>
    <n v="99"/>
    <n v="0"/>
    <n v="99"/>
  </r>
  <r>
    <x v="5"/>
    <x v="1"/>
    <x v="0"/>
    <n v="398670"/>
    <n v="57915"/>
    <n v="456585"/>
    <n v="151"/>
    <n v="1357"/>
    <n v="1508"/>
    <n v="0"/>
    <n v="36"/>
    <n v="36"/>
    <n v="659"/>
    <n v="41"/>
    <n v="700"/>
    <n v="458829"/>
    <n v="11046"/>
    <n v="2579"/>
    <n v="13625"/>
  </r>
  <r>
    <x v="5"/>
    <x v="1"/>
    <x v="11"/>
    <n v="12628"/>
    <n v="3046"/>
    <n v="15674"/>
    <n v="7"/>
    <n v="81"/>
    <n v="88"/>
    <n v="0"/>
    <n v="0"/>
    <n v="0"/>
    <n v="63"/>
    <n v="3"/>
    <n v="66"/>
    <n v="15828"/>
    <n v="0"/>
    <n v="0"/>
    <n v="0"/>
  </r>
  <r>
    <x v="5"/>
    <x v="1"/>
    <x v="13"/>
    <n v="355142"/>
    <n v="11571"/>
    <n v="366713"/>
    <n v="67"/>
    <n v="473"/>
    <n v="540"/>
    <n v="0"/>
    <n v="13"/>
    <n v="13"/>
    <n v="1144"/>
    <n v="14"/>
    <n v="1158"/>
    <n v="368424"/>
    <n v="20010"/>
    <n v="4037"/>
    <n v="24047"/>
  </r>
  <r>
    <x v="5"/>
    <x v="1"/>
    <x v="3"/>
    <n v="166909"/>
    <n v="84802"/>
    <n v="251711"/>
    <n v="89"/>
    <n v="670"/>
    <n v="759"/>
    <n v="0"/>
    <n v="0"/>
    <n v="0"/>
    <n v="309"/>
    <n v="136"/>
    <n v="445"/>
    <n v="252915"/>
    <n v="4137"/>
    <n v="282"/>
    <n v="4419"/>
  </r>
  <r>
    <x v="5"/>
    <x v="1"/>
    <x v="7"/>
    <n v="214853"/>
    <n v="3739"/>
    <n v="218592"/>
    <n v="68"/>
    <n v="345"/>
    <n v="413"/>
    <n v="0"/>
    <n v="6"/>
    <n v="6"/>
    <n v="166"/>
    <n v="13"/>
    <n v="179"/>
    <n v="219190"/>
    <n v="16871"/>
    <n v="5989"/>
    <n v="22860"/>
  </r>
  <r>
    <x v="5"/>
    <x v="1"/>
    <x v="14"/>
    <n v="129349"/>
    <n v="12526"/>
    <n v="141875"/>
    <n v="44"/>
    <n v="278"/>
    <n v="322"/>
    <n v="0"/>
    <n v="0"/>
    <n v="0"/>
    <n v="103"/>
    <n v="11"/>
    <n v="114"/>
    <n v="142311"/>
    <n v="3137"/>
    <n v="720"/>
    <n v="3857"/>
  </r>
  <r>
    <x v="5"/>
    <x v="1"/>
    <x v="15"/>
    <n v="0"/>
    <n v="0"/>
    <n v="0"/>
    <n v="0"/>
    <n v="0"/>
    <n v="0"/>
    <n v="0"/>
    <n v="0"/>
    <n v="0"/>
    <n v="30"/>
    <n v="60"/>
    <n v="90"/>
    <n v="90"/>
    <n v="0"/>
    <n v="0"/>
    <n v="0"/>
  </r>
  <r>
    <x v="5"/>
    <x v="1"/>
    <x v="8"/>
    <n v="173557"/>
    <n v="8454"/>
    <n v="182011"/>
    <n v="8"/>
    <n v="38"/>
    <n v="46"/>
    <n v="0"/>
    <n v="0"/>
    <n v="0"/>
    <n v="145"/>
    <n v="51"/>
    <n v="196"/>
    <n v="182253"/>
    <n v="3999"/>
    <n v="251"/>
    <n v="4250"/>
  </r>
  <r>
    <x v="5"/>
    <x v="1"/>
    <x v="5"/>
    <n v="130799"/>
    <n v="30770"/>
    <n v="161569"/>
    <n v="70"/>
    <n v="246"/>
    <n v="316"/>
    <n v="6"/>
    <n v="34"/>
    <n v="40"/>
    <n v="189"/>
    <n v="23"/>
    <n v="212"/>
    <n v="162137"/>
    <n v="9"/>
    <n v="2"/>
    <n v="11"/>
  </r>
  <r>
    <x v="5"/>
    <x v="1"/>
    <x v="6"/>
    <n v="235471"/>
    <n v="94482"/>
    <n v="329953"/>
    <n v="0"/>
    <n v="1392"/>
    <n v="1392"/>
    <n v="3"/>
    <n v="48"/>
    <n v="51"/>
    <n v="692"/>
    <n v="80"/>
    <n v="772"/>
    <n v="332168"/>
    <n v="2632"/>
    <n v="1"/>
    <n v="2633"/>
  </r>
  <r>
    <x v="5"/>
    <x v="1"/>
    <x v="4"/>
    <n v="271511"/>
    <n v="31399"/>
    <n v="302910"/>
    <n v="938"/>
    <n v="1721"/>
    <n v="2659"/>
    <n v="0"/>
    <n v="0"/>
    <n v="0"/>
    <n v="1056"/>
    <n v="75"/>
    <n v="1131"/>
    <n v="306700"/>
    <n v="390"/>
    <n v="0"/>
    <n v="390"/>
  </r>
  <r>
    <x v="5"/>
    <x v="1"/>
    <x v="17"/>
    <n v="71498"/>
    <n v="0"/>
    <n v="71498"/>
    <n v="0"/>
    <n v="0"/>
    <n v="0"/>
    <n v="0"/>
    <n v="0"/>
    <n v="0"/>
    <n v="18"/>
    <n v="0"/>
    <n v="18"/>
    <n v="71516"/>
    <n v="5470"/>
    <n v="0"/>
    <n v="5470"/>
  </r>
  <r>
    <x v="5"/>
    <x v="1"/>
    <x v="2"/>
    <n v="2058"/>
    <n v="0"/>
    <n v="2058"/>
    <n v="194"/>
    <n v="0"/>
    <n v="194"/>
    <n v="0"/>
    <n v="0"/>
    <n v="0"/>
    <n v="0"/>
    <n v="0"/>
    <n v="0"/>
    <n v="2252"/>
    <n v="0"/>
    <n v="0"/>
    <n v="0"/>
  </r>
  <r>
    <x v="5"/>
    <x v="2"/>
    <x v="0"/>
    <n v="267530"/>
    <n v="10466"/>
    <n v="277996"/>
    <n v="39"/>
    <n v="213"/>
    <n v="252"/>
    <n v="0"/>
    <n v="10"/>
    <n v="10"/>
    <n v="1280"/>
    <n v="19"/>
    <n v="1299"/>
    <n v="279557"/>
    <n v="1763"/>
    <n v="522"/>
    <n v="2285"/>
  </r>
  <r>
    <x v="5"/>
    <x v="2"/>
    <x v="18"/>
    <n v="26897"/>
    <n v="1890"/>
    <n v="28787"/>
    <n v="8"/>
    <n v="80"/>
    <n v="88"/>
    <n v="0"/>
    <n v="0"/>
    <n v="0"/>
    <n v="265"/>
    <n v="14"/>
    <n v="279"/>
    <n v="29154"/>
    <n v="11"/>
    <n v="0"/>
    <n v="11"/>
  </r>
  <r>
    <x v="5"/>
    <x v="2"/>
    <x v="19"/>
    <n v="7503"/>
    <n v="2116"/>
    <n v="9619"/>
    <n v="9"/>
    <n v="187"/>
    <n v="196"/>
    <n v="0"/>
    <n v="0"/>
    <n v="0"/>
    <n v="21"/>
    <n v="4"/>
    <n v="25"/>
    <n v="9840"/>
    <n v="0"/>
    <n v="0"/>
    <n v="0"/>
  </r>
  <r>
    <x v="5"/>
    <x v="2"/>
    <x v="2"/>
    <n v="3545"/>
    <n v="586"/>
    <n v="4131"/>
    <n v="0"/>
    <n v="0"/>
    <n v="0"/>
    <n v="0"/>
    <n v="0"/>
    <n v="0"/>
    <n v="70"/>
    <n v="3"/>
    <n v="73"/>
    <n v="4204"/>
    <n v="0"/>
    <n v="0"/>
    <n v="0"/>
  </r>
  <r>
    <x v="5"/>
    <x v="2"/>
    <x v="1"/>
    <n v="3613"/>
    <n v="346"/>
    <n v="3959"/>
    <n v="1"/>
    <n v="3"/>
    <n v="4"/>
    <n v="0"/>
    <n v="0"/>
    <n v="0"/>
    <n v="0"/>
    <n v="1"/>
    <n v="1"/>
    <n v="3964"/>
    <n v="120"/>
    <n v="0"/>
    <n v="120"/>
  </r>
  <r>
    <x v="5"/>
    <x v="2"/>
    <x v="21"/>
    <n v="26939"/>
    <n v="2124"/>
    <n v="29063"/>
    <n v="11"/>
    <n v="164"/>
    <n v="175"/>
    <n v="0"/>
    <n v="0"/>
    <n v="0"/>
    <n v="191"/>
    <n v="1"/>
    <n v="192"/>
    <n v="29430"/>
    <n v="254"/>
    <n v="140"/>
    <n v="394"/>
  </r>
  <r>
    <x v="5"/>
    <x v="2"/>
    <x v="22"/>
    <n v="114945"/>
    <n v="4085"/>
    <n v="119030"/>
    <n v="2"/>
    <n v="94"/>
    <n v="96"/>
    <n v="0"/>
    <n v="0"/>
    <n v="0"/>
    <n v="797"/>
    <n v="7"/>
    <n v="804"/>
    <n v="119930"/>
    <n v="11090"/>
    <n v="13600"/>
    <n v="24690"/>
  </r>
  <r>
    <x v="5"/>
    <x v="2"/>
    <x v="7"/>
    <n v="141215"/>
    <n v="8729"/>
    <n v="149944"/>
    <n v="65"/>
    <n v="197"/>
    <n v="262"/>
    <n v="0"/>
    <n v="0"/>
    <n v="0"/>
    <n v="583"/>
    <n v="5"/>
    <n v="588"/>
    <n v="150794"/>
    <n v="475"/>
    <n v="0"/>
    <n v="475"/>
  </r>
  <r>
    <x v="5"/>
    <x v="2"/>
    <x v="33"/>
    <n v="0"/>
    <n v="0"/>
    <n v="0"/>
    <n v="0"/>
    <n v="0"/>
    <n v="0"/>
    <n v="0"/>
    <n v="0"/>
    <n v="0"/>
    <n v="40"/>
    <n v="67"/>
    <n v="107"/>
    <n v="107"/>
    <n v="0"/>
    <n v="0"/>
    <n v="0"/>
  </r>
  <r>
    <x v="5"/>
    <x v="2"/>
    <x v="14"/>
    <n v="117690"/>
    <n v="12852"/>
    <n v="130542"/>
    <n v="21"/>
    <n v="132"/>
    <n v="153"/>
    <n v="0"/>
    <n v="0"/>
    <n v="0"/>
    <n v="417"/>
    <n v="8"/>
    <n v="425"/>
    <n v="131120"/>
    <n v="426"/>
    <n v="66"/>
    <n v="492"/>
  </r>
  <r>
    <x v="5"/>
    <x v="2"/>
    <x v="24"/>
    <n v="0"/>
    <n v="0"/>
    <n v="0"/>
    <n v="0"/>
    <n v="0"/>
    <n v="0"/>
    <n v="0"/>
    <n v="0"/>
    <n v="0"/>
    <n v="298"/>
    <n v="52"/>
    <n v="350"/>
    <n v="350"/>
    <n v="0"/>
    <n v="0"/>
    <n v="0"/>
  </r>
  <r>
    <x v="5"/>
    <x v="2"/>
    <x v="23"/>
    <n v="35457"/>
    <n v="85673"/>
    <n v="121130"/>
    <n v="21"/>
    <n v="203"/>
    <n v="224"/>
    <n v="0"/>
    <n v="1"/>
    <n v="1"/>
    <n v="1031"/>
    <n v="87"/>
    <n v="1118"/>
    <n v="122473"/>
    <n v="11"/>
    <n v="0"/>
    <n v="11"/>
  </r>
  <r>
    <x v="5"/>
    <x v="2"/>
    <x v="8"/>
    <n v="62630"/>
    <n v="4389"/>
    <n v="67019"/>
    <n v="59"/>
    <n v="187"/>
    <n v="246"/>
    <n v="0"/>
    <n v="0"/>
    <n v="0"/>
    <n v="499"/>
    <n v="45"/>
    <n v="544"/>
    <n v="67809"/>
    <n v="0"/>
    <n v="0"/>
    <n v="0"/>
  </r>
  <r>
    <x v="5"/>
    <x v="2"/>
    <x v="25"/>
    <n v="53089"/>
    <n v="34258"/>
    <n v="87347"/>
    <n v="96"/>
    <n v="1011"/>
    <n v="1107"/>
    <n v="0"/>
    <n v="0"/>
    <n v="0"/>
    <n v="1485"/>
    <n v="7"/>
    <n v="1492"/>
    <n v="89946"/>
    <n v="628"/>
    <n v="1438"/>
    <n v="2066"/>
  </r>
  <r>
    <x v="5"/>
    <x v="2"/>
    <x v="5"/>
    <n v="80076"/>
    <n v="27264"/>
    <n v="107340"/>
    <n v="14"/>
    <n v="166"/>
    <n v="180"/>
    <n v="0"/>
    <n v="17"/>
    <n v="17"/>
    <n v="463"/>
    <n v="16"/>
    <n v="479"/>
    <n v="108016"/>
    <n v="41"/>
    <n v="0"/>
    <n v="41"/>
  </r>
  <r>
    <x v="5"/>
    <x v="2"/>
    <x v="6"/>
    <n v="241566"/>
    <n v="6210"/>
    <n v="247776"/>
    <n v="0"/>
    <n v="865"/>
    <n v="865"/>
    <n v="0"/>
    <n v="0"/>
    <n v="0"/>
    <n v="1793"/>
    <n v="61"/>
    <n v="1854"/>
    <n v="250495"/>
    <n v="10"/>
    <n v="0"/>
    <n v="10"/>
  </r>
  <r>
    <x v="5"/>
    <x v="2"/>
    <x v="4"/>
    <n v="155098"/>
    <n v="13729"/>
    <n v="168827"/>
    <n v="0"/>
    <n v="1108"/>
    <n v="1108"/>
    <n v="0"/>
    <n v="29"/>
    <n v="29"/>
    <n v="2777"/>
    <n v="113"/>
    <n v="2890"/>
    <n v="172854"/>
    <n v="6603"/>
    <n v="90"/>
    <n v="6693"/>
  </r>
  <r>
    <x v="5"/>
    <x v="2"/>
    <x v="9"/>
    <n v="6676"/>
    <n v="209"/>
    <n v="6885"/>
    <n v="0"/>
    <n v="0"/>
    <n v="0"/>
    <n v="0"/>
    <n v="0"/>
    <n v="0"/>
    <n v="75"/>
    <n v="0"/>
    <n v="75"/>
    <n v="6960"/>
    <n v="106"/>
    <n v="0"/>
    <n v="106"/>
  </r>
  <r>
    <x v="5"/>
    <x v="2"/>
    <x v="3"/>
    <n v="1311"/>
    <n v="0"/>
    <n v="1311"/>
    <n v="0"/>
    <n v="0"/>
    <n v="0"/>
    <n v="0"/>
    <n v="0"/>
    <n v="0"/>
    <n v="0"/>
    <n v="0"/>
    <n v="0"/>
    <n v="1311"/>
    <n v="0"/>
    <n v="0"/>
    <n v="0"/>
  </r>
  <r>
    <x v="5"/>
    <x v="4"/>
    <x v="0"/>
    <n v="60002"/>
    <n v="14"/>
    <n v="60016"/>
    <n v="0"/>
    <n v="190"/>
    <n v="190"/>
    <n v="9"/>
    <n v="0"/>
    <n v="9"/>
    <n v="101"/>
    <n v="20"/>
    <n v="121"/>
    <n v="60336"/>
    <n v="0"/>
    <n v="1736"/>
    <n v="1736"/>
  </r>
  <r>
    <x v="5"/>
    <x v="4"/>
    <x v="7"/>
    <n v="61534"/>
    <n v="0"/>
    <n v="61534"/>
    <n v="0"/>
    <n v="5"/>
    <n v="5"/>
    <n v="0"/>
    <n v="0"/>
    <n v="0"/>
    <n v="50"/>
    <n v="1"/>
    <n v="51"/>
    <n v="61590"/>
    <n v="129"/>
    <n v="959"/>
    <n v="1088"/>
  </r>
  <r>
    <x v="5"/>
    <x v="4"/>
    <x v="16"/>
    <n v="114649"/>
    <n v="2076"/>
    <n v="116725"/>
    <n v="90"/>
    <n v="76"/>
    <n v="166"/>
    <n v="0"/>
    <n v="0"/>
    <n v="0"/>
    <n v="1286"/>
    <n v="8"/>
    <n v="1294"/>
    <n v="118185"/>
    <n v="4598"/>
    <n v="5245"/>
    <n v="9843"/>
  </r>
  <r>
    <x v="5"/>
    <x v="4"/>
    <x v="6"/>
    <n v="95953"/>
    <n v="99"/>
    <n v="96052"/>
    <n v="106"/>
    <n v="0"/>
    <n v="106"/>
    <n v="0"/>
    <n v="0"/>
    <n v="0"/>
    <n v="814"/>
    <n v="54"/>
    <n v="868"/>
    <n v="97026"/>
    <n v="0"/>
    <n v="136"/>
    <n v="136"/>
  </r>
  <r>
    <x v="5"/>
    <x v="4"/>
    <x v="4"/>
    <n v="67691"/>
    <n v="0"/>
    <n v="67691"/>
    <n v="12"/>
    <n v="98"/>
    <n v="110"/>
    <n v="0"/>
    <n v="0"/>
    <n v="0"/>
    <n v="384"/>
    <n v="9"/>
    <n v="393"/>
    <n v="68194"/>
    <n v="896"/>
    <n v="0"/>
    <n v="896"/>
  </r>
  <r>
    <x v="5"/>
    <x v="5"/>
    <x v="9"/>
    <n v="119454"/>
    <n v="1583"/>
    <n v="121037"/>
    <n v="0"/>
    <n v="0"/>
    <n v="0"/>
    <n v="4"/>
    <n v="0"/>
    <n v="4"/>
    <n v="89"/>
    <n v="1"/>
    <n v="90"/>
    <n v="121131"/>
    <n v="7"/>
    <n v="0"/>
    <n v="7"/>
  </r>
  <r>
    <x v="5"/>
    <x v="5"/>
    <x v="26"/>
    <n v="127566"/>
    <n v="3504"/>
    <n v="131070"/>
    <n v="0"/>
    <n v="0"/>
    <n v="0"/>
    <n v="0"/>
    <n v="0"/>
    <n v="0"/>
    <n v="175"/>
    <n v="15"/>
    <n v="190"/>
    <n v="131260"/>
    <n v="36"/>
    <n v="0"/>
    <n v="36"/>
  </r>
  <r>
    <x v="5"/>
    <x v="5"/>
    <x v="17"/>
    <n v="354307"/>
    <n v="715"/>
    <n v="355022"/>
    <n v="0"/>
    <n v="0"/>
    <n v="0"/>
    <n v="0"/>
    <n v="0"/>
    <n v="0"/>
    <n v="154"/>
    <n v="0"/>
    <n v="154"/>
    <n v="355176"/>
    <n v="1331"/>
    <n v="0"/>
    <n v="1331"/>
  </r>
  <r>
    <x v="5"/>
    <x v="5"/>
    <x v="8"/>
    <n v="37416"/>
    <n v="547"/>
    <n v="37963"/>
    <n v="0"/>
    <n v="0"/>
    <n v="0"/>
    <n v="0"/>
    <n v="0"/>
    <n v="0"/>
    <n v="28"/>
    <n v="0"/>
    <n v="28"/>
    <n v="37991"/>
    <n v="4161"/>
    <n v="0"/>
    <n v="4161"/>
  </r>
  <r>
    <x v="5"/>
    <x v="5"/>
    <x v="6"/>
    <n v="101480"/>
    <n v="2528"/>
    <n v="104008"/>
    <n v="0"/>
    <n v="0"/>
    <n v="0"/>
    <n v="0"/>
    <n v="0"/>
    <n v="0"/>
    <n v="78"/>
    <n v="0"/>
    <n v="78"/>
    <n v="104086"/>
    <n v="0"/>
    <n v="0"/>
    <n v="0"/>
  </r>
  <r>
    <x v="5"/>
    <x v="5"/>
    <x v="4"/>
    <n v="187627"/>
    <n v="3809"/>
    <n v="191436"/>
    <n v="0"/>
    <n v="0"/>
    <n v="0"/>
    <n v="0"/>
    <n v="0"/>
    <n v="0"/>
    <n v="85"/>
    <n v="0"/>
    <n v="85"/>
    <n v="191521"/>
    <n v="0"/>
    <n v="7"/>
    <n v="7"/>
  </r>
  <r>
    <x v="5"/>
    <x v="5"/>
    <x v="7"/>
    <n v="2735"/>
    <n v="65"/>
    <n v="2800"/>
    <n v="0"/>
    <n v="0"/>
    <n v="0"/>
    <n v="0"/>
    <n v="0"/>
    <n v="0"/>
    <n v="0"/>
    <n v="0"/>
    <n v="0"/>
    <n v="2800"/>
    <n v="0"/>
    <n v="0"/>
    <n v="0"/>
  </r>
  <r>
    <x v="5"/>
    <x v="6"/>
    <x v="9"/>
    <n v="42625"/>
    <n v="1088"/>
    <n v="43713"/>
    <n v="13"/>
    <n v="45"/>
    <n v="58"/>
    <n v="0"/>
    <n v="7"/>
    <n v="7"/>
    <n v="409"/>
    <n v="0"/>
    <n v="409"/>
    <n v="44187"/>
    <n v="85"/>
    <n v="0"/>
    <n v="85"/>
  </r>
  <r>
    <x v="5"/>
    <x v="6"/>
    <x v="27"/>
    <n v="3618"/>
    <n v="463"/>
    <n v="4081"/>
    <n v="0"/>
    <n v="0"/>
    <n v="0"/>
    <n v="0"/>
    <n v="0"/>
    <n v="0"/>
    <n v="0"/>
    <n v="15"/>
    <n v="15"/>
    <n v="4096"/>
    <n v="0"/>
    <n v="0"/>
    <n v="0"/>
  </r>
  <r>
    <x v="5"/>
    <x v="6"/>
    <x v="28"/>
    <n v="39799"/>
    <n v="157"/>
    <n v="39956"/>
    <n v="0"/>
    <n v="3"/>
    <n v="3"/>
    <n v="0"/>
    <n v="0"/>
    <n v="0"/>
    <n v="24"/>
    <n v="0"/>
    <n v="24"/>
    <n v="39983"/>
    <n v="642"/>
    <n v="1686"/>
    <n v="2328"/>
  </r>
  <r>
    <x v="5"/>
    <x v="6"/>
    <x v="29"/>
    <n v="58661"/>
    <n v="3958"/>
    <n v="62619"/>
    <n v="10"/>
    <n v="20"/>
    <n v="30"/>
    <n v="0"/>
    <n v="0"/>
    <n v="0"/>
    <n v="14"/>
    <n v="3"/>
    <n v="17"/>
    <n v="62666"/>
    <n v="0"/>
    <n v="0"/>
    <n v="0"/>
  </r>
  <r>
    <x v="5"/>
    <x v="6"/>
    <x v="7"/>
    <n v="36728"/>
    <n v="904"/>
    <n v="37632"/>
    <n v="1"/>
    <n v="36"/>
    <n v="37"/>
    <n v="0"/>
    <n v="0"/>
    <n v="0"/>
    <n v="62"/>
    <n v="1"/>
    <n v="63"/>
    <n v="37732"/>
    <n v="577"/>
    <n v="34"/>
    <n v="611"/>
  </r>
  <r>
    <x v="5"/>
    <x v="6"/>
    <x v="34"/>
    <n v="781"/>
    <n v="0"/>
    <n v="781"/>
    <n v="0"/>
    <n v="0"/>
    <n v="0"/>
    <n v="0"/>
    <n v="0"/>
    <n v="0"/>
    <n v="0"/>
    <n v="0"/>
    <n v="0"/>
    <n v="781"/>
    <n v="0"/>
    <n v="0"/>
    <n v="0"/>
  </r>
  <r>
    <x v="5"/>
    <x v="6"/>
    <x v="8"/>
    <n v="23335"/>
    <n v="301"/>
    <n v="23636"/>
    <n v="0"/>
    <n v="0"/>
    <n v="0"/>
    <n v="0"/>
    <n v="0"/>
    <n v="0"/>
    <n v="2"/>
    <n v="0"/>
    <n v="2"/>
    <n v="23638"/>
    <n v="715"/>
    <n v="0"/>
    <n v="715"/>
  </r>
  <r>
    <x v="5"/>
    <x v="6"/>
    <x v="6"/>
    <n v="36436"/>
    <n v="490"/>
    <n v="36926"/>
    <n v="0"/>
    <n v="251"/>
    <n v="251"/>
    <n v="0"/>
    <n v="0"/>
    <n v="0"/>
    <n v="26"/>
    <n v="5"/>
    <n v="31"/>
    <n v="37208"/>
    <n v="2215"/>
    <n v="0"/>
    <n v="2215"/>
  </r>
  <r>
    <x v="5"/>
    <x v="6"/>
    <x v="4"/>
    <n v="9815"/>
    <n v="314"/>
    <n v="10129"/>
    <n v="0"/>
    <n v="42"/>
    <n v="42"/>
    <n v="0"/>
    <n v="0"/>
    <n v="0"/>
    <n v="42"/>
    <n v="3"/>
    <n v="45"/>
    <n v="10216"/>
    <n v="487"/>
    <n v="24"/>
    <n v="511"/>
  </r>
  <r>
    <x v="5"/>
    <x v="6"/>
    <x v="26"/>
    <n v="1077"/>
    <n v="55"/>
    <n v="1132"/>
    <n v="11"/>
    <n v="223"/>
    <n v="234"/>
    <n v="0"/>
    <n v="0"/>
    <n v="0"/>
    <n v="0"/>
    <n v="0"/>
    <n v="0"/>
    <n v="1366"/>
    <n v="197"/>
    <n v="0"/>
    <n v="197"/>
  </r>
  <r>
    <x v="5"/>
    <x v="7"/>
    <x v="9"/>
    <n v="143632"/>
    <n v="1296"/>
    <n v="144928"/>
    <n v="36"/>
    <n v="147"/>
    <n v="183"/>
    <n v="1"/>
    <n v="3"/>
    <n v="4"/>
    <n v="694"/>
    <n v="26"/>
    <n v="720"/>
    <n v="145835"/>
    <n v="292"/>
    <n v="102"/>
    <n v="394"/>
  </r>
  <r>
    <x v="5"/>
    <x v="7"/>
    <x v="30"/>
    <n v="51213"/>
    <n v="1409"/>
    <n v="52622"/>
    <n v="12"/>
    <n v="22"/>
    <n v="34"/>
    <n v="0"/>
    <n v="0"/>
    <n v="0"/>
    <n v="289"/>
    <n v="31"/>
    <n v="320"/>
    <n v="52976"/>
    <n v="2300"/>
    <n v="1730"/>
    <n v="4030"/>
  </r>
  <r>
    <x v="5"/>
    <x v="7"/>
    <x v="13"/>
    <n v="39001"/>
    <n v="942"/>
    <n v="39943"/>
    <n v="8"/>
    <n v="96"/>
    <n v="104"/>
    <n v="0"/>
    <n v="1"/>
    <n v="1"/>
    <n v="66"/>
    <n v="2"/>
    <n v="68"/>
    <n v="40116"/>
    <n v="712"/>
    <n v="1164"/>
    <n v="1876"/>
  </r>
  <r>
    <x v="5"/>
    <x v="7"/>
    <x v="17"/>
    <n v="98199"/>
    <n v="1983"/>
    <n v="100182"/>
    <n v="0"/>
    <n v="67"/>
    <n v="67"/>
    <n v="0"/>
    <n v="9"/>
    <n v="9"/>
    <n v="186"/>
    <n v="6"/>
    <n v="192"/>
    <n v="100450"/>
    <n v="992"/>
    <n v="785"/>
    <n v="1777"/>
  </r>
  <r>
    <x v="5"/>
    <x v="7"/>
    <x v="28"/>
    <n v="103029"/>
    <n v="237"/>
    <n v="103266"/>
    <n v="33"/>
    <n v="74"/>
    <n v="107"/>
    <n v="0"/>
    <n v="0"/>
    <n v="0"/>
    <n v="429"/>
    <n v="13"/>
    <n v="442"/>
    <n v="103815"/>
    <n v="1654"/>
    <n v="7461"/>
    <n v="9115"/>
  </r>
  <r>
    <x v="5"/>
    <x v="7"/>
    <x v="3"/>
    <n v="24805"/>
    <n v="37489"/>
    <n v="62294"/>
    <n v="15"/>
    <n v="58"/>
    <n v="73"/>
    <n v="0"/>
    <n v="0"/>
    <n v="0"/>
    <n v="83"/>
    <n v="92"/>
    <n v="175"/>
    <n v="62542"/>
    <n v="68"/>
    <n v="984"/>
    <n v="1052"/>
  </r>
  <r>
    <x v="5"/>
    <x v="7"/>
    <x v="7"/>
    <n v="161422"/>
    <n v="761"/>
    <n v="162183"/>
    <n v="20"/>
    <n v="159"/>
    <n v="179"/>
    <n v="0"/>
    <n v="0"/>
    <n v="0"/>
    <n v="673"/>
    <n v="14"/>
    <n v="687"/>
    <n v="163049"/>
    <n v="20"/>
    <n v="45"/>
    <n v="65"/>
  </r>
  <r>
    <x v="5"/>
    <x v="7"/>
    <x v="14"/>
    <n v="50255"/>
    <n v="4789"/>
    <n v="55044"/>
    <n v="0"/>
    <n v="0"/>
    <n v="0"/>
    <n v="0"/>
    <n v="33"/>
    <n v="33"/>
    <n v="0"/>
    <n v="0"/>
    <n v="0"/>
    <n v="55077"/>
    <n v="22"/>
    <n v="0"/>
    <n v="22"/>
  </r>
  <r>
    <x v="5"/>
    <x v="7"/>
    <x v="8"/>
    <n v="50896"/>
    <n v="9290"/>
    <n v="60186"/>
    <n v="15"/>
    <n v="50"/>
    <n v="65"/>
    <n v="0"/>
    <n v="0"/>
    <n v="0"/>
    <n v="214"/>
    <n v="102"/>
    <n v="316"/>
    <n v="60567"/>
    <n v="220"/>
    <n v="0"/>
    <n v="220"/>
  </r>
  <r>
    <x v="5"/>
    <x v="7"/>
    <x v="5"/>
    <n v="238647"/>
    <n v="20968"/>
    <n v="259615"/>
    <n v="15"/>
    <n v="167"/>
    <n v="182"/>
    <n v="0"/>
    <n v="24"/>
    <n v="24"/>
    <n v="568"/>
    <n v="25"/>
    <n v="593"/>
    <n v="260414"/>
    <n v="8"/>
    <n v="0"/>
    <n v="8"/>
  </r>
  <r>
    <x v="5"/>
    <x v="7"/>
    <x v="6"/>
    <n v="174928"/>
    <n v="360"/>
    <n v="175288"/>
    <n v="243"/>
    <n v="596"/>
    <n v="839"/>
    <n v="0"/>
    <n v="27"/>
    <n v="27"/>
    <n v="752"/>
    <n v="43"/>
    <n v="795"/>
    <n v="176949"/>
    <n v="76"/>
    <n v="0"/>
    <n v="76"/>
  </r>
  <r>
    <x v="5"/>
    <x v="7"/>
    <x v="4"/>
    <n v="82507"/>
    <n v="224"/>
    <n v="82731"/>
    <n v="0"/>
    <n v="994"/>
    <n v="994"/>
    <n v="40"/>
    <n v="29"/>
    <n v="69"/>
    <n v="748"/>
    <n v="22"/>
    <n v="770"/>
    <n v="84564"/>
    <n v="608"/>
    <n v="98"/>
    <n v="706"/>
  </r>
  <r>
    <x v="5"/>
    <x v="7"/>
    <x v="0"/>
    <n v="1037"/>
    <n v="5"/>
    <n v="1042"/>
    <n v="58"/>
    <n v="37"/>
    <n v="95"/>
    <n v="0"/>
    <n v="20"/>
    <n v="20"/>
    <n v="0"/>
    <n v="0"/>
    <n v="0"/>
    <n v="1157"/>
    <n v="0"/>
    <n v="0"/>
    <n v="0"/>
  </r>
  <r>
    <x v="5"/>
    <x v="7"/>
    <x v="22"/>
    <n v="22486"/>
    <n v="227"/>
    <n v="22713"/>
    <n v="0"/>
    <n v="0"/>
    <n v="0"/>
    <n v="0"/>
    <n v="0"/>
    <n v="0"/>
    <n v="0"/>
    <n v="0"/>
    <n v="0"/>
    <n v="22713"/>
    <n v="6667"/>
    <n v="5172"/>
    <n v="11839"/>
  </r>
  <r>
    <x v="5"/>
    <x v="8"/>
    <x v="9"/>
    <n v="111260"/>
    <n v="4402"/>
    <n v="115662"/>
    <n v="8"/>
    <n v="18"/>
    <n v="26"/>
    <n v="0"/>
    <n v="0"/>
    <n v="0"/>
    <n v="101"/>
    <n v="2"/>
    <n v="103"/>
    <n v="115791"/>
    <n v="3307"/>
    <n v="1396"/>
    <n v="4703"/>
  </r>
  <r>
    <x v="5"/>
    <x v="8"/>
    <x v="28"/>
    <n v="193730"/>
    <n v="3738"/>
    <n v="197468"/>
    <n v="0"/>
    <n v="0"/>
    <n v="0"/>
    <n v="0"/>
    <n v="0"/>
    <n v="0"/>
    <n v="36"/>
    <n v="1"/>
    <n v="37"/>
    <n v="197505"/>
    <n v="0"/>
    <n v="0"/>
    <n v="0"/>
  </r>
  <r>
    <x v="5"/>
    <x v="8"/>
    <x v="7"/>
    <n v="109689"/>
    <n v="4427"/>
    <n v="114116"/>
    <n v="0"/>
    <n v="0"/>
    <n v="0"/>
    <n v="0"/>
    <n v="0"/>
    <n v="0"/>
    <n v="49"/>
    <n v="0"/>
    <n v="49"/>
    <n v="114165"/>
    <n v="60"/>
    <n v="0"/>
    <n v="60"/>
  </r>
  <r>
    <x v="5"/>
    <x v="8"/>
    <x v="14"/>
    <n v="29375"/>
    <n v="3865"/>
    <n v="33240"/>
    <n v="13"/>
    <n v="60"/>
    <n v="73"/>
    <n v="0"/>
    <n v="0"/>
    <n v="0"/>
    <n v="7"/>
    <n v="3"/>
    <n v="10"/>
    <n v="33323"/>
    <n v="0"/>
    <n v="0"/>
    <n v="0"/>
  </r>
  <r>
    <x v="5"/>
    <x v="8"/>
    <x v="31"/>
    <n v="87799"/>
    <n v="4202"/>
    <n v="92001"/>
    <n v="117"/>
    <n v="472"/>
    <n v="589"/>
    <n v="0"/>
    <n v="0"/>
    <n v="0"/>
    <n v="77"/>
    <n v="4"/>
    <n v="81"/>
    <n v="92671"/>
    <n v="340"/>
    <n v="20"/>
    <n v="360"/>
  </r>
  <r>
    <x v="5"/>
    <x v="8"/>
    <x v="23"/>
    <n v="0"/>
    <n v="561"/>
    <n v="561"/>
    <n v="0"/>
    <n v="0"/>
    <n v="0"/>
    <n v="0"/>
    <n v="0"/>
    <n v="0"/>
    <n v="0"/>
    <n v="6"/>
    <n v="6"/>
    <n v="567"/>
    <n v="16"/>
    <n v="0"/>
    <n v="16"/>
  </r>
  <r>
    <x v="5"/>
    <x v="8"/>
    <x v="8"/>
    <n v="38974"/>
    <n v="1794"/>
    <n v="40768"/>
    <n v="0"/>
    <n v="64"/>
    <n v="64"/>
    <n v="0"/>
    <n v="0"/>
    <n v="0"/>
    <n v="27"/>
    <n v="3"/>
    <n v="30"/>
    <n v="40862"/>
    <n v="493"/>
    <n v="0"/>
    <n v="493"/>
  </r>
  <r>
    <x v="5"/>
    <x v="8"/>
    <x v="6"/>
    <n v="178177"/>
    <n v="14801"/>
    <n v="192978"/>
    <n v="0"/>
    <n v="81"/>
    <n v="81"/>
    <n v="0"/>
    <n v="0"/>
    <n v="0"/>
    <n v="48"/>
    <n v="4"/>
    <n v="52"/>
    <n v="193111"/>
    <n v="4423"/>
    <n v="1353"/>
    <n v="5776"/>
  </r>
  <r>
    <x v="5"/>
    <x v="8"/>
    <x v="4"/>
    <n v="106975"/>
    <n v="7429"/>
    <n v="114404"/>
    <n v="120"/>
    <n v="173"/>
    <n v="293"/>
    <n v="0"/>
    <n v="0"/>
    <n v="0"/>
    <n v="124"/>
    <n v="6"/>
    <n v="130"/>
    <n v="114827"/>
    <n v="727"/>
    <n v="0"/>
    <n v="727"/>
  </r>
  <r>
    <x v="5"/>
    <x v="8"/>
    <x v="0"/>
    <n v="2214"/>
    <n v="738"/>
    <n v="2952"/>
    <n v="0"/>
    <n v="0"/>
    <n v="0"/>
    <n v="0"/>
    <n v="0"/>
    <n v="0"/>
    <n v="0"/>
    <n v="0"/>
    <n v="0"/>
    <n v="2952"/>
    <n v="0"/>
    <n v="0"/>
    <n v="0"/>
  </r>
  <r>
    <x v="6"/>
    <x v="1"/>
    <x v="9"/>
    <n v="299681"/>
    <n v="69182"/>
    <n v="368863"/>
    <n v="264"/>
    <n v="2424"/>
    <n v="2688"/>
    <n v="16"/>
    <n v="51"/>
    <n v="67"/>
    <n v="3037"/>
    <n v="380"/>
    <n v="3417"/>
    <n v="375035"/>
    <n v="1559"/>
    <n v="30"/>
    <n v="1589"/>
  </r>
  <r>
    <x v="6"/>
    <x v="1"/>
    <x v="10"/>
    <n v="92006"/>
    <n v="74937"/>
    <n v="166943"/>
    <n v="90"/>
    <n v="282"/>
    <n v="372"/>
    <n v="1"/>
    <n v="10"/>
    <n v="11"/>
    <n v="467"/>
    <n v="128"/>
    <n v="595"/>
    <n v="167921"/>
    <n v="153"/>
    <n v="17"/>
    <n v="170"/>
  </r>
  <r>
    <x v="6"/>
    <x v="1"/>
    <x v="0"/>
    <n v="473432"/>
    <n v="68843"/>
    <n v="542275"/>
    <n v="1852"/>
    <n v="4143"/>
    <n v="5995"/>
    <n v="16"/>
    <n v="43"/>
    <n v="59"/>
    <n v="4813"/>
    <n v="761"/>
    <n v="5574"/>
    <n v="553903"/>
    <n v="4098"/>
    <n v="0"/>
    <n v="4098"/>
  </r>
  <r>
    <x v="6"/>
    <x v="1"/>
    <x v="12"/>
    <n v="0"/>
    <n v="0"/>
    <n v="0"/>
    <n v="0"/>
    <n v="0"/>
    <n v="0"/>
    <n v="0"/>
    <n v="0"/>
    <n v="0"/>
    <n v="75"/>
    <n v="51"/>
    <n v="126"/>
    <n v="126"/>
    <n v="0"/>
    <n v="0"/>
    <n v="0"/>
  </r>
  <r>
    <x v="6"/>
    <x v="1"/>
    <x v="13"/>
    <n v="371701"/>
    <n v="9204"/>
    <n v="380905"/>
    <n v="51"/>
    <n v="915"/>
    <n v="966"/>
    <n v="0"/>
    <n v="5"/>
    <n v="5"/>
    <n v="1965"/>
    <n v="247"/>
    <n v="2212"/>
    <n v="384088"/>
    <n v="25383"/>
    <n v="9247"/>
    <n v="34630"/>
  </r>
  <r>
    <x v="6"/>
    <x v="1"/>
    <x v="3"/>
    <n v="93350"/>
    <n v="129919"/>
    <n v="223269"/>
    <n v="106"/>
    <n v="1034"/>
    <n v="1140"/>
    <n v="1"/>
    <n v="7"/>
    <n v="8"/>
    <n v="1133"/>
    <n v="403"/>
    <n v="1536"/>
    <n v="225953"/>
    <n v="967"/>
    <n v="0"/>
    <n v="967"/>
  </r>
  <r>
    <x v="6"/>
    <x v="1"/>
    <x v="7"/>
    <n v="248174"/>
    <n v="2203"/>
    <n v="250377"/>
    <n v="146"/>
    <n v="780"/>
    <n v="926"/>
    <n v="1"/>
    <n v="9"/>
    <n v="10"/>
    <n v="1592"/>
    <n v="204"/>
    <n v="1796"/>
    <n v="253109"/>
    <n v="10193"/>
    <n v="705"/>
    <n v="10898"/>
  </r>
  <r>
    <x v="6"/>
    <x v="1"/>
    <x v="14"/>
    <n v="184582"/>
    <n v="7057"/>
    <n v="191639"/>
    <n v="68"/>
    <n v="519"/>
    <n v="587"/>
    <n v="1"/>
    <n v="17"/>
    <n v="18"/>
    <n v="261"/>
    <n v="49"/>
    <n v="310"/>
    <n v="192554"/>
    <n v="5648"/>
    <n v="1873"/>
    <n v="7521"/>
  </r>
  <r>
    <x v="6"/>
    <x v="1"/>
    <x v="15"/>
    <n v="0"/>
    <n v="0"/>
    <n v="0"/>
    <n v="0"/>
    <n v="0"/>
    <n v="0"/>
    <n v="0"/>
    <n v="0"/>
    <n v="0"/>
    <n v="829"/>
    <n v="73"/>
    <n v="902"/>
    <n v="902"/>
    <n v="0"/>
    <n v="0"/>
    <n v="0"/>
  </r>
  <r>
    <x v="6"/>
    <x v="1"/>
    <x v="8"/>
    <n v="192906"/>
    <n v="4274"/>
    <n v="197180"/>
    <n v="0"/>
    <n v="0"/>
    <n v="0"/>
    <n v="0"/>
    <n v="44"/>
    <n v="44"/>
    <n v="1378"/>
    <n v="409"/>
    <n v="1787"/>
    <n v="199011"/>
    <n v="1038"/>
    <n v="6"/>
    <n v="1044"/>
  </r>
  <r>
    <x v="6"/>
    <x v="1"/>
    <x v="5"/>
    <n v="117398"/>
    <n v="25944"/>
    <n v="143342"/>
    <n v="27"/>
    <n v="495"/>
    <n v="522"/>
    <n v="0"/>
    <n v="0"/>
    <n v="0"/>
    <n v="819"/>
    <n v="261"/>
    <n v="1080"/>
    <n v="144944"/>
    <n v="246"/>
    <n v="46"/>
    <n v="292"/>
  </r>
  <r>
    <x v="6"/>
    <x v="1"/>
    <x v="6"/>
    <n v="147795"/>
    <n v="29167"/>
    <n v="176962"/>
    <n v="0"/>
    <n v="1534"/>
    <n v="1534"/>
    <n v="8"/>
    <n v="0"/>
    <n v="8"/>
    <n v="957"/>
    <n v="189"/>
    <n v="1146"/>
    <n v="179650"/>
    <n v="0"/>
    <n v="0"/>
    <n v="0"/>
  </r>
  <r>
    <x v="6"/>
    <x v="1"/>
    <x v="4"/>
    <n v="141950"/>
    <n v="13346"/>
    <n v="155296"/>
    <n v="0"/>
    <n v="3400"/>
    <n v="3400"/>
    <n v="31"/>
    <n v="56"/>
    <n v="87"/>
    <n v="3697"/>
    <n v="899"/>
    <n v="4596"/>
    <n v="163379"/>
    <n v="3097"/>
    <n v="2"/>
    <n v="3099"/>
  </r>
  <r>
    <x v="6"/>
    <x v="1"/>
    <x v="17"/>
    <n v="25306"/>
    <n v="0"/>
    <n v="25306"/>
    <n v="0"/>
    <n v="0"/>
    <n v="0"/>
    <n v="0"/>
    <n v="0"/>
    <n v="0"/>
    <n v="66"/>
    <n v="0"/>
    <n v="66"/>
    <n v="25372"/>
    <n v="1840"/>
    <n v="0"/>
    <n v="1840"/>
  </r>
  <r>
    <x v="6"/>
    <x v="1"/>
    <x v="28"/>
    <n v="0"/>
    <n v="0"/>
    <n v="0"/>
    <n v="0"/>
    <n v="0"/>
    <n v="0"/>
    <n v="0"/>
    <n v="0"/>
    <n v="0"/>
    <n v="800"/>
    <n v="0"/>
    <n v="800"/>
    <n v="800"/>
    <n v="0"/>
    <n v="0"/>
    <n v="0"/>
  </r>
  <r>
    <x v="6"/>
    <x v="2"/>
    <x v="0"/>
    <n v="382232"/>
    <n v="14274"/>
    <n v="396506"/>
    <n v="242"/>
    <n v="1489"/>
    <n v="1731"/>
    <n v="0"/>
    <n v="2"/>
    <n v="2"/>
    <n v="7863"/>
    <n v="248"/>
    <n v="8111"/>
    <n v="406350"/>
    <n v="875"/>
    <n v="60"/>
    <n v="935"/>
  </r>
  <r>
    <x v="6"/>
    <x v="2"/>
    <x v="18"/>
    <n v="34705"/>
    <n v="1352"/>
    <n v="36057"/>
    <n v="79"/>
    <n v="123"/>
    <n v="202"/>
    <n v="0"/>
    <n v="0"/>
    <n v="0"/>
    <n v="708"/>
    <n v="139"/>
    <n v="847"/>
    <n v="37106"/>
    <n v="30"/>
    <n v="0"/>
    <n v="30"/>
  </r>
  <r>
    <x v="6"/>
    <x v="2"/>
    <x v="19"/>
    <n v="6556"/>
    <n v="1533"/>
    <n v="8089"/>
    <n v="15"/>
    <n v="85"/>
    <n v="100"/>
    <n v="0"/>
    <n v="0"/>
    <n v="0"/>
    <n v="14"/>
    <n v="106"/>
    <n v="120"/>
    <n v="8309"/>
    <n v="0"/>
    <n v="0"/>
    <n v="0"/>
  </r>
  <r>
    <x v="6"/>
    <x v="2"/>
    <x v="2"/>
    <n v="4944"/>
    <n v="234"/>
    <n v="5178"/>
    <n v="2"/>
    <n v="27"/>
    <n v="29"/>
    <n v="0"/>
    <n v="0"/>
    <n v="0"/>
    <n v="206"/>
    <n v="74"/>
    <n v="280"/>
    <n v="5487"/>
    <n v="0"/>
    <n v="0"/>
    <n v="0"/>
  </r>
  <r>
    <x v="6"/>
    <x v="2"/>
    <x v="1"/>
    <n v="2009"/>
    <n v="477"/>
    <n v="2486"/>
    <n v="1"/>
    <n v="0"/>
    <n v="1"/>
    <n v="0"/>
    <n v="0"/>
    <n v="0"/>
    <n v="119"/>
    <n v="79"/>
    <n v="198"/>
    <n v="2685"/>
    <n v="4"/>
    <n v="0"/>
    <n v="4"/>
  </r>
  <r>
    <x v="6"/>
    <x v="2"/>
    <x v="21"/>
    <n v="32420"/>
    <n v="1561"/>
    <n v="33981"/>
    <n v="40"/>
    <n v="324"/>
    <n v="364"/>
    <n v="0"/>
    <n v="0"/>
    <n v="0"/>
    <n v="966"/>
    <n v="100"/>
    <n v="1066"/>
    <n v="35411"/>
    <n v="6"/>
    <n v="0"/>
    <n v="6"/>
  </r>
  <r>
    <x v="6"/>
    <x v="2"/>
    <x v="22"/>
    <n v="113655"/>
    <n v="2803"/>
    <n v="116458"/>
    <n v="59"/>
    <n v="483"/>
    <n v="542"/>
    <n v="0"/>
    <n v="0"/>
    <n v="0"/>
    <n v="2469"/>
    <n v="45"/>
    <n v="2514"/>
    <n v="119514"/>
    <n v="8296"/>
    <n v="668"/>
    <n v="8964"/>
  </r>
  <r>
    <x v="6"/>
    <x v="2"/>
    <x v="7"/>
    <n v="176898"/>
    <n v="6264"/>
    <n v="183162"/>
    <n v="403"/>
    <n v="412"/>
    <n v="815"/>
    <n v="0"/>
    <n v="0"/>
    <n v="0"/>
    <n v="2108"/>
    <n v="146"/>
    <n v="2254"/>
    <n v="186231"/>
    <n v="198"/>
    <n v="0"/>
    <n v="198"/>
  </r>
  <r>
    <x v="6"/>
    <x v="2"/>
    <x v="33"/>
    <n v="3499"/>
    <n v="0"/>
    <n v="3499"/>
    <n v="0"/>
    <n v="0"/>
    <n v="0"/>
    <n v="0"/>
    <n v="0"/>
    <n v="0"/>
    <n v="1120"/>
    <n v="69"/>
    <n v="1189"/>
    <n v="4688"/>
    <n v="633"/>
    <n v="0"/>
    <n v="633"/>
  </r>
  <r>
    <x v="6"/>
    <x v="2"/>
    <x v="14"/>
    <n v="161128"/>
    <n v="11205"/>
    <n v="172333"/>
    <n v="101"/>
    <n v="524"/>
    <n v="625"/>
    <n v="0"/>
    <n v="0"/>
    <n v="0"/>
    <n v="595"/>
    <n v="37"/>
    <n v="632"/>
    <n v="173590"/>
    <n v="841"/>
    <n v="0"/>
    <n v="841"/>
  </r>
  <r>
    <x v="6"/>
    <x v="2"/>
    <x v="24"/>
    <n v="0"/>
    <n v="0"/>
    <n v="0"/>
    <n v="0"/>
    <n v="0"/>
    <n v="0"/>
    <n v="0"/>
    <n v="0"/>
    <n v="0"/>
    <n v="1733"/>
    <n v="186"/>
    <n v="1919"/>
    <n v="1919"/>
    <n v="446"/>
    <n v="0"/>
    <n v="446"/>
  </r>
  <r>
    <x v="6"/>
    <x v="2"/>
    <x v="23"/>
    <n v="11088"/>
    <n v="99035"/>
    <n v="110123"/>
    <n v="58"/>
    <n v="562"/>
    <n v="620"/>
    <n v="0"/>
    <n v="0"/>
    <n v="0"/>
    <n v="2974"/>
    <n v="271"/>
    <n v="3245"/>
    <n v="113988"/>
    <n v="104"/>
    <n v="0"/>
    <n v="104"/>
  </r>
  <r>
    <x v="6"/>
    <x v="2"/>
    <x v="8"/>
    <n v="75953"/>
    <n v="5818"/>
    <n v="81771"/>
    <n v="102"/>
    <n v="1570"/>
    <n v="1672"/>
    <n v="0"/>
    <n v="4"/>
    <n v="4"/>
    <n v="2659"/>
    <n v="281"/>
    <n v="2940"/>
    <n v="86387"/>
    <n v="21"/>
    <n v="0"/>
    <n v="21"/>
  </r>
  <r>
    <x v="6"/>
    <x v="2"/>
    <x v="25"/>
    <n v="68663"/>
    <n v="27552"/>
    <n v="96215"/>
    <n v="138"/>
    <n v="1776"/>
    <n v="1914"/>
    <n v="0"/>
    <n v="0"/>
    <n v="0"/>
    <n v="2681"/>
    <n v="390"/>
    <n v="3071"/>
    <n v="101200"/>
    <n v="333"/>
    <n v="29"/>
    <n v="362"/>
  </r>
  <r>
    <x v="6"/>
    <x v="2"/>
    <x v="5"/>
    <n v="116874"/>
    <n v="41494"/>
    <n v="158368"/>
    <n v="32"/>
    <n v="336"/>
    <n v="368"/>
    <n v="0"/>
    <n v="0"/>
    <n v="0"/>
    <n v="1308"/>
    <n v="237"/>
    <n v="1545"/>
    <n v="160281"/>
    <n v="989"/>
    <n v="0"/>
    <n v="989"/>
  </r>
  <r>
    <x v="6"/>
    <x v="2"/>
    <x v="6"/>
    <n v="115301"/>
    <n v="3094"/>
    <n v="118395"/>
    <n v="0"/>
    <n v="724"/>
    <n v="724"/>
    <n v="0"/>
    <n v="0"/>
    <n v="0"/>
    <n v="2708"/>
    <n v="83"/>
    <n v="2791"/>
    <n v="121910"/>
    <n v="8"/>
    <n v="117"/>
    <n v="125"/>
  </r>
  <r>
    <x v="6"/>
    <x v="2"/>
    <x v="4"/>
    <n v="137286"/>
    <n v="13069"/>
    <n v="150355"/>
    <n v="0"/>
    <n v="1445"/>
    <n v="1445"/>
    <n v="0"/>
    <n v="3"/>
    <n v="3"/>
    <n v="7951"/>
    <n v="1270"/>
    <n v="9221"/>
    <n v="161024"/>
    <n v="11250"/>
    <n v="40"/>
    <n v="11290"/>
  </r>
  <r>
    <x v="6"/>
    <x v="2"/>
    <x v="17"/>
    <n v="3237"/>
    <n v="35"/>
    <n v="3272"/>
    <n v="0"/>
    <n v="0"/>
    <n v="0"/>
    <n v="0"/>
    <n v="0"/>
    <n v="0"/>
    <n v="0"/>
    <n v="0"/>
    <n v="0"/>
    <n v="3272"/>
    <n v="0"/>
    <n v="0"/>
    <n v="0"/>
  </r>
  <r>
    <x v="6"/>
    <x v="2"/>
    <x v="9"/>
    <n v="23550"/>
    <n v="1315"/>
    <n v="24865"/>
    <n v="9"/>
    <n v="242"/>
    <n v="251"/>
    <n v="0"/>
    <n v="0"/>
    <n v="0"/>
    <n v="57"/>
    <n v="5"/>
    <n v="62"/>
    <n v="25178"/>
    <n v="1"/>
    <n v="0"/>
    <n v="1"/>
  </r>
  <r>
    <x v="6"/>
    <x v="2"/>
    <x v="3"/>
    <n v="4049"/>
    <n v="7179"/>
    <n v="11228"/>
    <n v="0"/>
    <n v="0"/>
    <n v="0"/>
    <n v="0"/>
    <n v="0"/>
    <n v="0"/>
    <n v="0"/>
    <n v="0"/>
    <n v="0"/>
    <n v="11228"/>
    <n v="0"/>
    <n v="0"/>
    <n v="0"/>
  </r>
  <r>
    <x v="6"/>
    <x v="4"/>
    <x v="0"/>
    <n v="46653"/>
    <n v="0"/>
    <n v="46653"/>
    <n v="118"/>
    <n v="223"/>
    <n v="341"/>
    <n v="0"/>
    <n v="0"/>
    <n v="0"/>
    <n v="465"/>
    <n v="44"/>
    <n v="509"/>
    <n v="47503"/>
    <n v="1321"/>
    <n v="1658"/>
    <n v="2979"/>
  </r>
  <r>
    <x v="6"/>
    <x v="4"/>
    <x v="7"/>
    <n v="26276"/>
    <n v="3"/>
    <n v="26279"/>
    <n v="2"/>
    <n v="62"/>
    <n v="64"/>
    <n v="0"/>
    <n v="0"/>
    <n v="0"/>
    <n v="150"/>
    <n v="8"/>
    <n v="158"/>
    <n v="26501"/>
    <n v="248"/>
    <n v="176"/>
    <n v="424"/>
  </r>
  <r>
    <x v="6"/>
    <x v="4"/>
    <x v="16"/>
    <n v="79511"/>
    <n v="1359"/>
    <n v="80870"/>
    <n v="123"/>
    <n v="178"/>
    <n v="301"/>
    <n v="0"/>
    <n v="7"/>
    <n v="7"/>
    <n v="1209"/>
    <n v="74"/>
    <n v="1283"/>
    <n v="82461"/>
    <n v="1433"/>
    <n v="2552"/>
    <n v="3985"/>
  </r>
  <r>
    <x v="6"/>
    <x v="4"/>
    <x v="6"/>
    <n v="35822"/>
    <n v="0"/>
    <n v="35822"/>
    <n v="264"/>
    <n v="34"/>
    <n v="298"/>
    <n v="0"/>
    <n v="0"/>
    <n v="0"/>
    <n v="380"/>
    <n v="4"/>
    <n v="384"/>
    <n v="36504"/>
    <n v="15"/>
    <n v="0"/>
    <n v="15"/>
  </r>
  <r>
    <x v="6"/>
    <x v="4"/>
    <x v="4"/>
    <n v="34162"/>
    <n v="1"/>
    <n v="34163"/>
    <n v="368"/>
    <n v="50"/>
    <n v="418"/>
    <n v="0"/>
    <n v="16"/>
    <n v="16"/>
    <n v="565"/>
    <n v="44"/>
    <n v="609"/>
    <n v="35206"/>
    <n v="1204"/>
    <n v="0"/>
    <n v="1204"/>
  </r>
  <r>
    <x v="6"/>
    <x v="5"/>
    <x v="9"/>
    <n v="169700"/>
    <n v="647"/>
    <n v="170347"/>
    <n v="78"/>
    <n v="733"/>
    <n v="811"/>
    <n v="0"/>
    <n v="5"/>
    <n v="5"/>
    <n v="949"/>
    <n v="2"/>
    <n v="951"/>
    <n v="172114"/>
    <n v="2"/>
    <n v="1812"/>
    <n v="1814"/>
  </r>
  <r>
    <x v="6"/>
    <x v="5"/>
    <x v="26"/>
    <n v="147378"/>
    <n v="1483"/>
    <n v="148861"/>
    <n v="23"/>
    <n v="203"/>
    <n v="226"/>
    <n v="0"/>
    <n v="32"/>
    <n v="32"/>
    <n v="581"/>
    <n v="80"/>
    <n v="661"/>
    <n v="149780"/>
    <n v="0"/>
    <n v="273"/>
    <n v="273"/>
  </r>
  <r>
    <x v="6"/>
    <x v="5"/>
    <x v="17"/>
    <n v="504140"/>
    <n v="807"/>
    <n v="504947"/>
    <n v="12"/>
    <n v="141"/>
    <n v="153"/>
    <n v="0"/>
    <n v="0"/>
    <n v="0"/>
    <n v="841"/>
    <n v="3"/>
    <n v="844"/>
    <n v="505944"/>
    <n v="0"/>
    <n v="0"/>
    <n v="0"/>
  </r>
  <r>
    <x v="6"/>
    <x v="5"/>
    <x v="8"/>
    <n v="64405"/>
    <n v="419"/>
    <n v="64824"/>
    <n v="0"/>
    <n v="0"/>
    <n v="0"/>
    <n v="0"/>
    <n v="0"/>
    <n v="0"/>
    <n v="301"/>
    <n v="2"/>
    <n v="303"/>
    <n v="65127"/>
    <n v="2058"/>
    <n v="2074"/>
    <n v="4132"/>
  </r>
  <r>
    <x v="6"/>
    <x v="5"/>
    <x v="6"/>
    <n v="47834"/>
    <n v="1094"/>
    <n v="48928"/>
    <n v="0"/>
    <n v="0"/>
    <n v="0"/>
    <n v="0"/>
    <n v="0"/>
    <n v="0"/>
    <n v="166"/>
    <n v="1"/>
    <n v="167"/>
    <n v="49095"/>
    <n v="10"/>
    <n v="0"/>
    <n v="10"/>
  </r>
  <r>
    <x v="6"/>
    <x v="5"/>
    <x v="4"/>
    <n v="227591"/>
    <n v="3694"/>
    <n v="231285"/>
    <n v="563"/>
    <n v="0"/>
    <n v="563"/>
    <n v="0"/>
    <n v="24"/>
    <n v="24"/>
    <n v="736"/>
    <n v="36"/>
    <n v="772"/>
    <n v="232644"/>
    <n v="325"/>
    <n v="1733"/>
    <n v="2058"/>
  </r>
  <r>
    <x v="6"/>
    <x v="5"/>
    <x v="7"/>
    <n v="10042"/>
    <n v="19"/>
    <n v="10061"/>
    <n v="20"/>
    <n v="37"/>
    <n v="57"/>
    <n v="0"/>
    <n v="0"/>
    <n v="0"/>
    <n v="71"/>
    <n v="0"/>
    <n v="71"/>
    <n v="10189"/>
    <n v="0"/>
    <n v="3"/>
    <n v="3"/>
  </r>
  <r>
    <x v="6"/>
    <x v="5"/>
    <x v="0"/>
    <n v="1156"/>
    <n v="0"/>
    <n v="1156"/>
    <n v="42"/>
    <n v="0"/>
    <n v="42"/>
    <n v="0"/>
    <n v="0"/>
    <n v="0"/>
    <n v="0"/>
    <n v="0"/>
    <n v="0"/>
    <n v="1198"/>
    <n v="0"/>
    <n v="0"/>
    <n v="0"/>
  </r>
  <r>
    <x v="6"/>
    <x v="6"/>
    <x v="9"/>
    <n v="72494"/>
    <n v="1770"/>
    <n v="74264"/>
    <n v="130"/>
    <n v="1645"/>
    <n v="1775"/>
    <n v="0"/>
    <n v="7"/>
    <n v="7"/>
    <n v="530"/>
    <n v="59"/>
    <n v="589"/>
    <n v="76635"/>
    <n v="72"/>
    <n v="0"/>
    <n v="72"/>
  </r>
  <r>
    <x v="6"/>
    <x v="6"/>
    <x v="27"/>
    <n v="4151"/>
    <n v="2149"/>
    <n v="6300"/>
    <n v="0"/>
    <n v="0"/>
    <n v="0"/>
    <n v="0"/>
    <n v="0"/>
    <n v="0"/>
    <n v="0"/>
    <n v="30"/>
    <n v="30"/>
    <n v="6330"/>
    <n v="0"/>
    <n v="0"/>
    <n v="0"/>
  </r>
  <r>
    <x v="6"/>
    <x v="6"/>
    <x v="28"/>
    <n v="71995"/>
    <n v="107"/>
    <n v="72102"/>
    <n v="111"/>
    <n v="42"/>
    <n v="153"/>
    <n v="0"/>
    <n v="0"/>
    <n v="0"/>
    <n v="203"/>
    <n v="2"/>
    <n v="205"/>
    <n v="72460"/>
    <n v="238"/>
    <n v="0"/>
    <n v="238"/>
  </r>
  <r>
    <x v="6"/>
    <x v="6"/>
    <x v="29"/>
    <n v="82953"/>
    <n v="3022"/>
    <n v="85975"/>
    <n v="66"/>
    <n v="171"/>
    <n v="237"/>
    <n v="0"/>
    <n v="0"/>
    <n v="0"/>
    <n v="259"/>
    <n v="18"/>
    <n v="277"/>
    <n v="86489"/>
    <n v="0"/>
    <n v="0"/>
    <n v="0"/>
  </r>
  <r>
    <x v="6"/>
    <x v="6"/>
    <x v="7"/>
    <n v="34453"/>
    <n v="896"/>
    <n v="35349"/>
    <n v="52"/>
    <n v="195"/>
    <n v="247"/>
    <n v="0"/>
    <n v="1"/>
    <n v="1"/>
    <n v="174"/>
    <n v="10"/>
    <n v="184"/>
    <n v="35781"/>
    <n v="188"/>
    <n v="0"/>
    <n v="188"/>
  </r>
  <r>
    <x v="6"/>
    <x v="6"/>
    <x v="34"/>
    <n v="914"/>
    <n v="0"/>
    <n v="914"/>
    <n v="0"/>
    <n v="0"/>
    <n v="0"/>
    <n v="0"/>
    <n v="0"/>
    <n v="0"/>
    <n v="0"/>
    <n v="0"/>
    <n v="0"/>
    <n v="914"/>
    <n v="0"/>
    <n v="0"/>
    <n v="0"/>
  </r>
  <r>
    <x v="6"/>
    <x v="6"/>
    <x v="8"/>
    <n v="22943"/>
    <n v="776"/>
    <n v="23719"/>
    <n v="0"/>
    <n v="0"/>
    <n v="0"/>
    <n v="0"/>
    <n v="0"/>
    <n v="0"/>
    <n v="46"/>
    <n v="24"/>
    <n v="70"/>
    <n v="23789"/>
    <n v="444"/>
    <n v="0"/>
    <n v="444"/>
  </r>
  <r>
    <x v="6"/>
    <x v="6"/>
    <x v="6"/>
    <n v="20618"/>
    <n v="357"/>
    <n v="20975"/>
    <n v="0"/>
    <n v="0"/>
    <n v="0"/>
    <n v="0"/>
    <n v="0"/>
    <n v="0"/>
    <n v="24"/>
    <n v="0"/>
    <n v="24"/>
    <n v="20999"/>
    <n v="668"/>
    <n v="0"/>
    <n v="668"/>
  </r>
  <r>
    <x v="6"/>
    <x v="6"/>
    <x v="4"/>
    <n v="15416"/>
    <n v="323"/>
    <n v="15739"/>
    <n v="0"/>
    <n v="979"/>
    <n v="979"/>
    <n v="1"/>
    <n v="3"/>
    <n v="4"/>
    <n v="99"/>
    <n v="15"/>
    <n v="114"/>
    <n v="16836"/>
    <n v="384"/>
    <n v="0"/>
    <n v="384"/>
  </r>
  <r>
    <x v="6"/>
    <x v="6"/>
    <x v="5"/>
    <n v="6306"/>
    <n v="1517"/>
    <n v="7823"/>
    <n v="13"/>
    <n v="83"/>
    <n v="96"/>
    <n v="0"/>
    <n v="0"/>
    <n v="0"/>
    <n v="0"/>
    <n v="0"/>
    <n v="0"/>
    <n v="7919"/>
    <n v="0"/>
    <n v="0"/>
    <n v="0"/>
  </r>
  <r>
    <x v="6"/>
    <x v="6"/>
    <x v="0"/>
    <n v="0"/>
    <n v="0"/>
    <n v="0"/>
    <n v="0"/>
    <n v="414"/>
    <n v="414"/>
    <n v="0"/>
    <n v="0"/>
    <n v="0"/>
    <n v="0"/>
    <n v="0"/>
    <n v="0"/>
    <n v="414"/>
    <n v="0"/>
    <n v="0"/>
    <n v="0"/>
  </r>
  <r>
    <x v="6"/>
    <x v="6"/>
    <x v="26"/>
    <n v="1149"/>
    <n v="58"/>
    <n v="1207"/>
    <n v="0"/>
    <n v="0"/>
    <n v="0"/>
    <n v="0"/>
    <n v="0"/>
    <n v="0"/>
    <n v="0"/>
    <n v="0"/>
    <n v="0"/>
    <n v="1207"/>
    <n v="0"/>
    <n v="0"/>
    <n v="0"/>
  </r>
  <r>
    <x v="6"/>
    <x v="7"/>
    <x v="9"/>
    <n v="216032"/>
    <n v="4109"/>
    <n v="220141"/>
    <n v="432"/>
    <n v="2506"/>
    <n v="2938"/>
    <n v="0"/>
    <n v="0"/>
    <n v="0"/>
    <n v="3683"/>
    <n v="106"/>
    <n v="3789"/>
    <n v="226868"/>
    <n v="0"/>
    <n v="0"/>
    <n v="0"/>
  </r>
  <r>
    <x v="6"/>
    <x v="7"/>
    <x v="19"/>
    <n v="3726"/>
    <n v="397"/>
    <n v="4123"/>
    <n v="7"/>
    <n v="85"/>
    <n v="92"/>
    <n v="0"/>
    <n v="0"/>
    <n v="0"/>
    <n v="0"/>
    <n v="30"/>
    <n v="30"/>
    <n v="4245"/>
    <n v="0"/>
    <n v="0"/>
    <n v="0"/>
  </r>
  <r>
    <x v="6"/>
    <x v="7"/>
    <x v="30"/>
    <n v="37815"/>
    <n v="1036"/>
    <n v="38851"/>
    <n v="61"/>
    <n v="140"/>
    <n v="201"/>
    <n v="0"/>
    <n v="0"/>
    <n v="0"/>
    <n v="892"/>
    <n v="483"/>
    <n v="1375"/>
    <n v="40427"/>
    <n v="343"/>
    <n v="0"/>
    <n v="343"/>
  </r>
  <r>
    <x v="6"/>
    <x v="7"/>
    <x v="13"/>
    <n v="31736"/>
    <n v="326"/>
    <n v="32062"/>
    <n v="31"/>
    <n v="400"/>
    <n v="431"/>
    <n v="0"/>
    <n v="6"/>
    <n v="6"/>
    <n v="318"/>
    <n v="89"/>
    <n v="407"/>
    <n v="32906"/>
    <n v="404"/>
    <n v="478"/>
    <n v="882"/>
  </r>
  <r>
    <x v="6"/>
    <x v="7"/>
    <x v="17"/>
    <n v="138550"/>
    <n v="2226"/>
    <n v="140776"/>
    <n v="55"/>
    <n v="177"/>
    <n v="232"/>
    <n v="0"/>
    <n v="19"/>
    <n v="19"/>
    <n v="1630"/>
    <n v="27"/>
    <n v="1657"/>
    <n v="142684"/>
    <n v="38"/>
    <n v="4"/>
    <n v="42"/>
  </r>
  <r>
    <x v="6"/>
    <x v="7"/>
    <x v="28"/>
    <n v="98731"/>
    <n v="373"/>
    <n v="99104"/>
    <n v="22"/>
    <n v="256"/>
    <n v="278"/>
    <n v="0"/>
    <n v="36"/>
    <n v="36"/>
    <n v="1077"/>
    <n v="17"/>
    <n v="1094"/>
    <n v="100512"/>
    <n v="75"/>
    <n v="557"/>
    <n v="632"/>
  </r>
  <r>
    <x v="6"/>
    <x v="7"/>
    <x v="3"/>
    <n v="24864"/>
    <n v="38345"/>
    <n v="63209"/>
    <n v="43"/>
    <n v="537"/>
    <n v="580"/>
    <n v="0"/>
    <n v="0"/>
    <n v="0"/>
    <n v="433"/>
    <n v="139"/>
    <n v="572"/>
    <n v="64361"/>
    <n v="223"/>
    <n v="0"/>
    <n v="223"/>
  </r>
  <r>
    <x v="6"/>
    <x v="7"/>
    <x v="7"/>
    <n v="183366"/>
    <n v="569"/>
    <n v="183935"/>
    <n v="269"/>
    <n v="635"/>
    <n v="904"/>
    <n v="0"/>
    <n v="12"/>
    <n v="12"/>
    <n v="3165"/>
    <n v="156"/>
    <n v="3321"/>
    <n v="188172"/>
    <n v="856"/>
    <n v="21"/>
    <n v="877"/>
  </r>
  <r>
    <x v="6"/>
    <x v="7"/>
    <x v="14"/>
    <n v="66113"/>
    <n v="1265"/>
    <n v="67378"/>
    <n v="43"/>
    <n v="349"/>
    <n v="392"/>
    <n v="0"/>
    <n v="34"/>
    <n v="34"/>
    <n v="120"/>
    <n v="22"/>
    <n v="142"/>
    <n v="67946"/>
    <n v="47"/>
    <n v="257"/>
    <n v="304"/>
  </r>
  <r>
    <x v="6"/>
    <x v="7"/>
    <x v="8"/>
    <n v="65890"/>
    <n v="11847"/>
    <n v="77737"/>
    <n v="15"/>
    <n v="241"/>
    <n v="256"/>
    <n v="2"/>
    <n v="22"/>
    <n v="24"/>
    <n v="1646"/>
    <n v="395"/>
    <n v="2041"/>
    <n v="80058"/>
    <n v="478"/>
    <n v="3"/>
    <n v="481"/>
  </r>
  <r>
    <x v="6"/>
    <x v="7"/>
    <x v="5"/>
    <n v="224002"/>
    <n v="16023"/>
    <n v="240025"/>
    <n v="30"/>
    <n v="713"/>
    <n v="743"/>
    <n v="0"/>
    <n v="0"/>
    <n v="0"/>
    <n v="1192"/>
    <n v="146"/>
    <n v="1338"/>
    <n v="242106"/>
    <n v="1147"/>
    <n v="621"/>
    <n v="1768"/>
  </r>
  <r>
    <x v="6"/>
    <x v="7"/>
    <x v="6"/>
    <n v="84306"/>
    <n v="130"/>
    <n v="84436"/>
    <n v="89"/>
    <n v="769"/>
    <n v="858"/>
    <n v="1"/>
    <n v="25"/>
    <n v="26"/>
    <n v="1184"/>
    <n v="49"/>
    <n v="1233"/>
    <n v="86553"/>
    <n v="2"/>
    <n v="1"/>
    <n v="3"/>
  </r>
  <r>
    <x v="6"/>
    <x v="7"/>
    <x v="4"/>
    <n v="61762"/>
    <n v="158"/>
    <n v="61920"/>
    <n v="382"/>
    <n v="2221"/>
    <n v="2603"/>
    <n v="0"/>
    <n v="13"/>
    <n v="13"/>
    <n v="2849"/>
    <n v="453"/>
    <n v="3302"/>
    <n v="67838"/>
    <n v="11"/>
    <n v="0"/>
    <n v="11"/>
  </r>
  <r>
    <x v="6"/>
    <x v="7"/>
    <x v="22"/>
    <n v="15930"/>
    <n v="92"/>
    <n v="16022"/>
    <n v="0"/>
    <n v="0"/>
    <n v="0"/>
    <n v="0"/>
    <n v="0"/>
    <n v="0"/>
    <n v="370"/>
    <n v="2"/>
    <n v="372"/>
    <n v="16394"/>
    <n v="2909"/>
    <n v="1461"/>
    <n v="4370"/>
  </r>
  <r>
    <x v="6"/>
    <x v="7"/>
    <x v="10"/>
    <n v="2855"/>
    <n v="0"/>
    <n v="2855"/>
    <n v="10"/>
    <n v="0"/>
    <n v="10"/>
    <n v="0"/>
    <n v="0"/>
    <n v="0"/>
    <n v="7"/>
    <n v="0"/>
    <n v="7"/>
    <n v="2872"/>
    <n v="0"/>
    <n v="0"/>
    <n v="0"/>
  </r>
  <r>
    <x v="6"/>
    <x v="7"/>
    <x v="0"/>
    <n v="12569"/>
    <n v="118"/>
    <n v="12687"/>
    <n v="82"/>
    <n v="1729"/>
    <n v="1811"/>
    <n v="0"/>
    <n v="0"/>
    <n v="0"/>
    <n v="0"/>
    <n v="0"/>
    <n v="0"/>
    <n v="14498"/>
    <n v="0"/>
    <n v="0"/>
    <n v="0"/>
  </r>
  <r>
    <x v="6"/>
    <x v="7"/>
    <x v="24"/>
    <n v="0"/>
    <n v="0"/>
    <n v="0"/>
    <n v="0"/>
    <n v="0"/>
    <n v="0"/>
    <n v="0"/>
    <n v="0"/>
    <n v="0"/>
    <n v="225"/>
    <n v="0"/>
    <n v="225"/>
    <n v="225"/>
    <m/>
    <m/>
    <m/>
  </r>
  <r>
    <x v="6"/>
    <x v="8"/>
    <x v="9"/>
    <n v="208392"/>
    <n v="5498"/>
    <n v="213890"/>
    <n v="299"/>
    <n v="635"/>
    <n v="934"/>
    <n v="0"/>
    <n v="0"/>
    <n v="0"/>
    <n v="1130"/>
    <n v="8"/>
    <n v="1138"/>
    <n v="215962"/>
    <n v="9983"/>
    <n v="1243"/>
    <n v="11226"/>
  </r>
  <r>
    <x v="6"/>
    <x v="8"/>
    <x v="28"/>
    <n v="168782"/>
    <n v="3674"/>
    <n v="172456"/>
    <n v="6"/>
    <n v="69"/>
    <n v="75"/>
    <n v="0"/>
    <n v="0"/>
    <n v="0"/>
    <n v="43"/>
    <n v="20"/>
    <n v="63"/>
    <n v="172594"/>
    <n v="0"/>
    <n v="0"/>
    <n v="0"/>
  </r>
  <r>
    <x v="6"/>
    <x v="8"/>
    <x v="7"/>
    <n v="82138"/>
    <n v="3686"/>
    <n v="85824"/>
    <n v="41"/>
    <n v="189"/>
    <n v="230"/>
    <n v="0"/>
    <n v="0"/>
    <n v="0"/>
    <n v="342"/>
    <n v="14"/>
    <n v="356"/>
    <n v="86410"/>
    <n v="587"/>
    <n v="158"/>
    <n v="745"/>
  </r>
  <r>
    <x v="6"/>
    <x v="8"/>
    <x v="14"/>
    <n v="56567"/>
    <n v="4250"/>
    <n v="60817"/>
    <n v="45"/>
    <n v="223"/>
    <n v="268"/>
    <n v="0"/>
    <n v="0"/>
    <n v="0"/>
    <n v="71"/>
    <n v="6"/>
    <n v="77"/>
    <n v="61162"/>
    <n v="178"/>
    <n v="0"/>
    <n v="178"/>
  </r>
  <r>
    <x v="6"/>
    <x v="8"/>
    <x v="31"/>
    <n v="98833"/>
    <n v="5006"/>
    <n v="103839"/>
    <n v="159"/>
    <n v="801"/>
    <n v="960"/>
    <n v="0"/>
    <n v="0"/>
    <n v="0"/>
    <n v="322"/>
    <n v="40"/>
    <n v="362"/>
    <n v="105161"/>
    <n v="0"/>
    <n v="0"/>
    <n v="0"/>
  </r>
  <r>
    <x v="6"/>
    <x v="8"/>
    <x v="35"/>
    <n v="46143"/>
    <n v="2482"/>
    <n v="48625"/>
    <n v="106"/>
    <n v="260"/>
    <n v="366"/>
    <n v="0"/>
    <n v="0"/>
    <n v="0"/>
    <n v="459"/>
    <n v="100"/>
    <n v="559"/>
    <n v="49550"/>
    <n v="1299"/>
    <n v="0"/>
    <n v="1299"/>
  </r>
  <r>
    <x v="6"/>
    <x v="8"/>
    <x v="6"/>
    <n v="99242"/>
    <n v="8822"/>
    <n v="108064"/>
    <n v="0"/>
    <n v="230"/>
    <n v="230"/>
    <n v="0"/>
    <n v="0"/>
    <n v="0"/>
    <n v="76"/>
    <n v="38"/>
    <n v="114"/>
    <n v="108408"/>
    <n v="2028"/>
    <n v="337"/>
    <n v="2365"/>
  </r>
  <r>
    <x v="6"/>
    <x v="8"/>
    <x v="4"/>
    <n v="133163"/>
    <n v="3679"/>
    <n v="136842"/>
    <n v="276"/>
    <n v="989"/>
    <n v="1265"/>
    <n v="0"/>
    <n v="0"/>
    <n v="0"/>
    <n v="899"/>
    <n v="181"/>
    <n v="1080"/>
    <n v="139187"/>
    <n v="138"/>
    <n v="0"/>
    <n v="138"/>
  </r>
  <r>
    <x v="6"/>
    <x v="8"/>
    <x v="0"/>
    <n v="10635"/>
    <n v="2325"/>
    <n v="12960"/>
    <n v="0"/>
    <n v="328"/>
    <n v="328"/>
    <n v="0"/>
    <n v="0"/>
    <n v="0"/>
    <n v="135"/>
    <n v="22"/>
    <n v="157"/>
    <n v="13445"/>
    <n v="0"/>
    <n v="0"/>
    <n v="0"/>
  </r>
  <r>
    <x v="6"/>
    <x v="8"/>
    <x v="17"/>
    <n v="1565"/>
    <n v="75"/>
    <n v="1640"/>
    <n v="0"/>
    <n v="0"/>
    <n v="0"/>
    <n v="0"/>
    <n v="0"/>
    <n v="0"/>
    <n v="0"/>
    <n v="0"/>
    <n v="0"/>
    <n v="1640"/>
    <n v="0"/>
    <n v="0"/>
    <n v="0"/>
  </r>
  <r>
    <x v="7"/>
    <x v="1"/>
    <x v="9"/>
    <n v="496769"/>
    <n v="33622"/>
    <n v="530391"/>
    <n v="458"/>
    <n v="1828"/>
    <n v="2286"/>
    <n v="34"/>
    <n v="48"/>
    <n v="82"/>
    <n v="3070"/>
    <n v="496"/>
    <n v="3566"/>
    <n v="536325"/>
    <n v="141"/>
    <n v="166"/>
    <n v="307"/>
  </r>
  <r>
    <x v="7"/>
    <x v="1"/>
    <x v="10"/>
    <n v="73237"/>
    <n v="108473"/>
    <n v="181710"/>
    <n v="58"/>
    <n v="218"/>
    <n v="276"/>
    <n v="0"/>
    <n v="17"/>
    <n v="17"/>
    <n v="279"/>
    <n v="223"/>
    <n v="502"/>
    <n v="182505"/>
    <n v="1"/>
    <n v="6"/>
    <n v="7"/>
  </r>
  <r>
    <x v="7"/>
    <x v="1"/>
    <x v="0"/>
    <n v="725875"/>
    <n v="46179"/>
    <n v="772054"/>
    <n v="364"/>
    <n v="2200"/>
    <n v="2564"/>
    <n v="9"/>
    <n v="87"/>
    <n v="96"/>
    <n v="5045"/>
    <n v="2338"/>
    <n v="7383"/>
    <n v="782097"/>
    <n v="2399"/>
    <n v="4"/>
    <n v="2403"/>
  </r>
  <r>
    <x v="7"/>
    <x v="1"/>
    <x v="12"/>
    <n v="0"/>
    <n v="0"/>
    <n v="0"/>
    <n v="0"/>
    <n v="0"/>
    <n v="0"/>
    <n v="0"/>
    <n v="0"/>
    <n v="0"/>
    <n v="147"/>
    <n v="171"/>
    <n v="318"/>
    <n v="318"/>
    <n v="0"/>
    <n v="0"/>
    <n v="0"/>
  </r>
  <r>
    <x v="7"/>
    <x v="1"/>
    <x v="13"/>
    <n v="451878"/>
    <n v="8583"/>
    <n v="460461"/>
    <n v="81"/>
    <n v="760"/>
    <n v="841"/>
    <n v="6"/>
    <n v="7"/>
    <n v="13"/>
    <n v="2279"/>
    <n v="294"/>
    <n v="2573"/>
    <n v="463888"/>
    <n v="968"/>
    <n v="149"/>
    <n v="1117"/>
  </r>
  <r>
    <x v="7"/>
    <x v="1"/>
    <x v="3"/>
    <n v="88904"/>
    <n v="149022"/>
    <n v="237926"/>
    <n v="116"/>
    <n v="801"/>
    <n v="917"/>
    <n v="1"/>
    <n v="13"/>
    <n v="14"/>
    <n v="410"/>
    <n v="818"/>
    <n v="1228"/>
    <n v="240085"/>
    <n v="1"/>
    <n v="559"/>
    <n v="560"/>
  </r>
  <r>
    <x v="7"/>
    <x v="1"/>
    <x v="7"/>
    <n v="211720"/>
    <n v="2714"/>
    <n v="214434"/>
    <n v="146"/>
    <n v="622"/>
    <n v="768"/>
    <n v="46"/>
    <n v="9"/>
    <n v="55"/>
    <n v="1158"/>
    <n v="269"/>
    <n v="1427"/>
    <n v="216684"/>
    <n v="933"/>
    <n v="24"/>
    <n v="957"/>
  </r>
  <r>
    <x v="7"/>
    <x v="1"/>
    <x v="14"/>
    <n v="234861"/>
    <n v="13442"/>
    <n v="248303"/>
    <n v="122"/>
    <n v="507"/>
    <n v="629"/>
    <n v="0"/>
    <n v="26"/>
    <n v="26"/>
    <n v="256"/>
    <n v="80"/>
    <n v="336"/>
    <n v="249294"/>
    <n v="5283"/>
    <n v="2705"/>
    <n v="7988"/>
  </r>
  <r>
    <x v="7"/>
    <x v="1"/>
    <x v="15"/>
    <n v="26181"/>
    <n v="0"/>
    <n v="26181"/>
    <n v="0"/>
    <n v="0"/>
    <n v="0"/>
    <n v="0"/>
    <n v="0"/>
    <n v="0"/>
    <n v="1035"/>
    <n v="80"/>
    <n v="1115"/>
    <n v="27296"/>
    <n v="644"/>
    <n v="0"/>
    <n v="644"/>
  </r>
  <r>
    <x v="7"/>
    <x v="1"/>
    <x v="35"/>
    <n v="215709"/>
    <n v="16320"/>
    <n v="232029"/>
    <n v="197"/>
    <n v="645"/>
    <n v="842"/>
    <n v="0"/>
    <n v="40"/>
    <n v="40"/>
    <n v="2503"/>
    <n v="973"/>
    <n v="3476"/>
    <n v="236387"/>
    <n v="2222"/>
    <n v="0"/>
    <n v="2222"/>
  </r>
  <r>
    <x v="7"/>
    <x v="1"/>
    <x v="5"/>
    <n v="128741"/>
    <n v="11501"/>
    <n v="140242"/>
    <n v="26"/>
    <n v="478"/>
    <n v="504"/>
    <n v="0"/>
    <n v="0"/>
    <n v="0"/>
    <n v="734"/>
    <n v="603"/>
    <n v="1337"/>
    <n v="142083"/>
    <n v="1027"/>
    <n v="0"/>
    <n v="1027"/>
  </r>
  <r>
    <x v="7"/>
    <x v="1"/>
    <x v="4"/>
    <n v="168971"/>
    <n v="9130"/>
    <n v="178101"/>
    <n v="0"/>
    <n v="4032"/>
    <n v="4032"/>
    <n v="5"/>
    <n v="94"/>
    <n v="99"/>
    <n v="4671"/>
    <n v="778"/>
    <n v="5449"/>
    <n v="187681"/>
    <n v="5019"/>
    <n v="4"/>
    <n v="5023"/>
  </r>
  <r>
    <x v="7"/>
    <x v="1"/>
    <x v="17"/>
    <n v="1640"/>
    <n v="0"/>
    <n v="1640"/>
    <n v="0"/>
    <n v="0"/>
    <n v="0"/>
    <n v="0"/>
    <n v="0"/>
    <n v="0"/>
    <n v="0"/>
    <n v="0"/>
    <n v="0"/>
    <n v="1640"/>
    <n v="0"/>
    <n v="0"/>
    <n v="0"/>
  </r>
  <r>
    <x v="7"/>
    <x v="1"/>
    <x v="22"/>
    <n v="5388"/>
    <n v="27"/>
    <n v="5415"/>
    <n v="40"/>
    <n v="14"/>
    <n v="54"/>
    <n v="0"/>
    <n v="0"/>
    <n v="0"/>
    <n v="126"/>
    <n v="6"/>
    <n v="132"/>
    <n v="5601"/>
    <n v="4989"/>
    <n v="0"/>
    <n v="4989"/>
  </r>
  <r>
    <x v="7"/>
    <x v="1"/>
    <x v="23"/>
    <n v="2840"/>
    <n v="5048"/>
    <n v="7888"/>
    <n v="0"/>
    <n v="0"/>
    <n v="0"/>
    <n v="0"/>
    <n v="0"/>
    <n v="0"/>
    <n v="10"/>
    <n v="50"/>
    <n v="60"/>
    <n v="7948"/>
    <n v="0"/>
    <n v="0"/>
    <n v="0"/>
  </r>
  <r>
    <x v="7"/>
    <x v="2"/>
    <x v="0"/>
    <n v="444450"/>
    <n v="16645"/>
    <n v="461095"/>
    <n v="181"/>
    <n v="882"/>
    <n v="1063"/>
    <n v="0"/>
    <n v="6"/>
    <n v="6"/>
    <n v="11697"/>
    <n v="1357"/>
    <n v="13054"/>
    <n v="475218"/>
    <n v="222"/>
    <n v="0"/>
    <n v="222"/>
  </r>
  <r>
    <x v="7"/>
    <x v="2"/>
    <x v="18"/>
    <n v="24105"/>
    <n v="1060"/>
    <n v="25165"/>
    <n v="19"/>
    <n v="151"/>
    <n v="170"/>
    <n v="0"/>
    <n v="0"/>
    <n v="0"/>
    <n v="610"/>
    <n v="177"/>
    <n v="787"/>
    <n v="26122"/>
    <n v="2"/>
    <n v="0"/>
    <n v="2"/>
  </r>
  <r>
    <x v="7"/>
    <x v="2"/>
    <x v="19"/>
    <n v="9474"/>
    <n v="1609"/>
    <n v="11083"/>
    <n v="15"/>
    <n v="101"/>
    <n v="116"/>
    <n v="0"/>
    <n v="0"/>
    <n v="0"/>
    <n v="65"/>
    <n v="277"/>
    <n v="342"/>
    <n v="11541"/>
    <n v="0"/>
    <n v="0"/>
    <n v="0"/>
  </r>
  <r>
    <x v="7"/>
    <x v="2"/>
    <x v="20"/>
    <n v="0"/>
    <n v="0"/>
    <n v="0"/>
    <n v="0"/>
    <n v="0"/>
    <n v="0"/>
    <n v="0"/>
    <n v="0"/>
    <n v="0"/>
    <n v="173"/>
    <n v="136"/>
    <n v="309"/>
    <n v="309"/>
    <n v="0"/>
    <n v="0"/>
    <n v="0"/>
  </r>
  <r>
    <x v="7"/>
    <x v="2"/>
    <x v="2"/>
    <n v="7381"/>
    <n v="388"/>
    <n v="7769"/>
    <n v="8"/>
    <n v="31"/>
    <n v="39"/>
    <n v="0"/>
    <n v="0"/>
    <n v="0"/>
    <n v="93"/>
    <n v="207"/>
    <n v="300"/>
    <n v="8108"/>
    <n v="0"/>
    <n v="0"/>
    <n v="0"/>
  </r>
  <r>
    <x v="7"/>
    <x v="2"/>
    <x v="1"/>
    <n v="2636"/>
    <n v="535"/>
    <n v="3171"/>
    <n v="0"/>
    <n v="0"/>
    <n v="0"/>
    <n v="0"/>
    <n v="0"/>
    <n v="0"/>
    <n v="129"/>
    <n v="101"/>
    <n v="230"/>
    <n v="3401"/>
    <n v="0"/>
    <n v="0"/>
    <n v="0"/>
  </r>
  <r>
    <x v="7"/>
    <x v="2"/>
    <x v="21"/>
    <n v="31073"/>
    <n v="2785"/>
    <n v="33858"/>
    <n v="79"/>
    <n v="259"/>
    <n v="338"/>
    <n v="0"/>
    <n v="2"/>
    <n v="2"/>
    <n v="743"/>
    <n v="216"/>
    <n v="959"/>
    <n v="35157"/>
    <n v="43"/>
    <n v="0"/>
    <n v="43"/>
  </r>
  <r>
    <x v="7"/>
    <x v="2"/>
    <x v="22"/>
    <n v="110560"/>
    <n v="2231"/>
    <n v="112791"/>
    <n v="12"/>
    <n v="195"/>
    <n v="207"/>
    <n v="0"/>
    <n v="0"/>
    <n v="0"/>
    <n v="2048"/>
    <n v="954"/>
    <n v="3002"/>
    <n v="116000"/>
    <n v="7824"/>
    <n v="5483"/>
    <n v="13307"/>
  </r>
  <r>
    <x v="7"/>
    <x v="2"/>
    <x v="7"/>
    <n v="111635"/>
    <n v="3071"/>
    <n v="114706"/>
    <n v="18"/>
    <n v="132"/>
    <n v="150"/>
    <n v="0"/>
    <n v="0"/>
    <n v="0"/>
    <n v="1318"/>
    <n v="232"/>
    <n v="1550"/>
    <n v="116406"/>
    <n v="135"/>
    <n v="0"/>
    <n v="135"/>
  </r>
  <r>
    <x v="7"/>
    <x v="2"/>
    <x v="33"/>
    <n v="21313"/>
    <n v="0"/>
    <n v="21313"/>
    <n v="0"/>
    <n v="0"/>
    <n v="0"/>
    <n v="0"/>
    <n v="0"/>
    <n v="0"/>
    <n v="881"/>
    <n v="297"/>
    <n v="1178"/>
    <n v="22491"/>
    <n v="1457"/>
    <n v="0"/>
    <n v="1457"/>
  </r>
  <r>
    <x v="7"/>
    <x v="2"/>
    <x v="14"/>
    <n v="159712"/>
    <n v="7624"/>
    <n v="167336"/>
    <n v="69"/>
    <n v="235"/>
    <n v="304"/>
    <n v="0"/>
    <n v="0"/>
    <n v="0"/>
    <n v="414"/>
    <n v="112"/>
    <n v="526"/>
    <n v="168166"/>
    <n v="169"/>
    <n v="0"/>
    <n v="169"/>
  </r>
  <r>
    <x v="7"/>
    <x v="2"/>
    <x v="24"/>
    <n v="0"/>
    <n v="0"/>
    <n v="0"/>
    <n v="0"/>
    <n v="0"/>
    <n v="0"/>
    <n v="0"/>
    <n v="0"/>
    <n v="0"/>
    <n v="1257"/>
    <n v="286"/>
    <n v="1543"/>
    <n v="1543"/>
    <n v="233"/>
    <n v="0"/>
    <n v="233"/>
  </r>
  <r>
    <x v="7"/>
    <x v="2"/>
    <x v="23"/>
    <n v="5364"/>
    <n v="82093"/>
    <n v="87457"/>
    <n v="21"/>
    <n v="261"/>
    <n v="282"/>
    <n v="0"/>
    <n v="0"/>
    <n v="0"/>
    <n v="2208"/>
    <n v="686"/>
    <n v="2894"/>
    <n v="90633"/>
    <n v="3"/>
    <n v="0"/>
    <n v="3"/>
  </r>
  <r>
    <x v="7"/>
    <x v="2"/>
    <x v="35"/>
    <n v="142650"/>
    <n v="5849"/>
    <n v="148499"/>
    <n v="209"/>
    <n v="741"/>
    <n v="950"/>
    <n v="0"/>
    <n v="3"/>
    <n v="3"/>
    <n v="4619"/>
    <n v="681"/>
    <n v="5300"/>
    <n v="154752"/>
    <n v="141"/>
    <n v="0"/>
    <n v="141"/>
  </r>
  <r>
    <x v="7"/>
    <x v="2"/>
    <x v="25"/>
    <n v="80436"/>
    <n v="20331"/>
    <n v="100767"/>
    <n v="277"/>
    <n v="1042"/>
    <n v="1319"/>
    <n v="0"/>
    <n v="11"/>
    <n v="11"/>
    <n v="2701"/>
    <n v="893"/>
    <n v="3594"/>
    <n v="105691"/>
    <n v="2135"/>
    <n v="60"/>
    <n v="2195"/>
  </r>
  <r>
    <x v="7"/>
    <x v="2"/>
    <x v="5"/>
    <n v="97234"/>
    <n v="67103"/>
    <n v="164337"/>
    <n v="17"/>
    <n v="355"/>
    <n v="372"/>
    <n v="0"/>
    <n v="0"/>
    <n v="0"/>
    <n v="1220"/>
    <n v="505"/>
    <n v="1725"/>
    <n v="166434"/>
    <n v="1360"/>
    <n v="488"/>
    <n v="1848"/>
  </r>
  <r>
    <x v="7"/>
    <x v="2"/>
    <x v="4"/>
    <n v="143919"/>
    <n v="9766"/>
    <n v="153685"/>
    <n v="0"/>
    <n v="1299"/>
    <n v="1299"/>
    <n v="0"/>
    <n v="4"/>
    <n v="4"/>
    <n v="8811"/>
    <n v="1890"/>
    <n v="10701"/>
    <n v="165689"/>
    <n v="8756"/>
    <n v="268"/>
    <n v="9024"/>
  </r>
  <r>
    <x v="7"/>
    <x v="2"/>
    <x v="17"/>
    <n v="9441"/>
    <n v="43"/>
    <n v="9484"/>
    <n v="0"/>
    <n v="0"/>
    <n v="0"/>
    <n v="0"/>
    <n v="0"/>
    <n v="0"/>
    <n v="48"/>
    <n v="0"/>
    <n v="48"/>
    <n v="9532"/>
    <n v="0"/>
    <n v="0"/>
    <n v="0"/>
  </r>
  <r>
    <x v="7"/>
    <x v="2"/>
    <x v="9"/>
    <n v="68304"/>
    <n v="6012"/>
    <n v="74316"/>
    <n v="56"/>
    <n v="86"/>
    <n v="142"/>
    <n v="0"/>
    <n v="0"/>
    <n v="0"/>
    <n v="186"/>
    <n v="72"/>
    <n v="258"/>
    <n v="74716"/>
    <n v="0"/>
    <n v="0"/>
    <n v="0"/>
  </r>
  <r>
    <x v="7"/>
    <x v="2"/>
    <x v="3"/>
    <n v="7254"/>
    <n v="4820"/>
    <n v="12074"/>
    <n v="4"/>
    <n v="24"/>
    <n v="28"/>
    <n v="0"/>
    <n v="0"/>
    <n v="0"/>
    <n v="251"/>
    <n v="2"/>
    <n v="253"/>
    <n v="12355"/>
    <n v="0"/>
    <n v="0"/>
    <n v="0"/>
  </r>
  <r>
    <x v="7"/>
    <x v="4"/>
    <x v="0"/>
    <n v="59097"/>
    <n v="0"/>
    <n v="59097"/>
    <n v="264"/>
    <n v="262"/>
    <n v="526"/>
    <n v="0"/>
    <n v="16"/>
    <n v="16"/>
    <n v="723"/>
    <n v="27"/>
    <n v="750"/>
    <n v="60389"/>
    <n v="0"/>
    <n v="0"/>
    <n v="0"/>
  </r>
  <r>
    <x v="7"/>
    <x v="4"/>
    <x v="7"/>
    <n v="50085"/>
    <n v="150"/>
    <n v="50235"/>
    <n v="173"/>
    <n v="171"/>
    <n v="344"/>
    <n v="0"/>
    <n v="5"/>
    <n v="5"/>
    <n v="591"/>
    <n v="42"/>
    <n v="633"/>
    <n v="51217"/>
    <n v="185"/>
    <n v="678"/>
    <n v="863"/>
  </r>
  <r>
    <x v="7"/>
    <x v="4"/>
    <x v="4"/>
    <n v="12056"/>
    <n v="0"/>
    <n v="12056"/>
    <n v="917"/>
    <n v="39"/>
    <n v="956"/>
    <n v="0"/>
    <n v="0"/>
    <n v="0"/>
    <n v="382"/>
    <n v="22"/>
    <n v="404"/>
    <n v="13416"/>
    <n v="1235"/>
    <n v="0"/>
    <n v="1235"/>
  </r>
  <r>
    <x v="7"/>
    <x v="4"/>
    <x v="16"/>
    <n v="6235"/>
    <n v="321"/>
    <n v="6556"/>
    <n v="14"/>
    <n v="32"/>
    <n v="46"/>
    <n v="0"/>
    <n v="0"/>
    <n v="0"/>
    <n v="153"/>
    <n v="30"/>
    <n v="183"/>
    <n v="6785"/>
    <n v="201"/>
    <n v="0"/>
    <n v="201"/>
  </r>
  <r>
    <x v="7"/>
    <x v="4"/>
    <x v="3"/>
    <n v="571"/>
    <n v="101"/>
    <n v="672"/>
    <n v="2"/>
    <n v="18"/>
    <n v="20"/>
    <n v="0"/>
    <n v="0"/>
    <n v="0"/>
    <n v="3"/>
    <n v="2"/>
    <n v="5"/>
    <n v="697"/>
    <n v="0"/>
    <n v="331"/>
    <n v="331"/>
  </r>
  <r>
    <x v="7"/>
    <x v="4"/>
    <x v="23"/>
    <n v="428"/>
    <n v="644"/>
    <n v="1072"/>
    <n v="1"/>
    <n v="21"/>
    <n v="22"/>
    <n v="0"/>
    <n v="0"/>
    <n v="0"/>
    <n v="27"/>
    <n v="4"/>
    <n v="31"/>
    <n v="1125"/>
    <n v="4"/>
    <n v="345"/>
    <n v="349"/>
  </r>
  <r>
    <x v="7"/>
    <x v="5"/>
    <x v="9"/>
    <n v="184006"/>
    <n v="1495"/>
    <n v="185501"/>
    <n v="49"/>
    <n v="78"/>
    <n v="127"/>
    <n v="0"/>
    <n v="7"/>
    <n v="7"/>
    <n v="1546"/>
    <n v="0"/>
    <n v="1546"/>
    <n v="187181"/>
    <n v="19"/>
    <n v="21"/>
    <n v="40"/>
  </r>
  <r>
    <x v="7"/>
    <x v="5"/>
    <x v="26"/>
    <n v="153071"/>
    <n v="2250"/>
    <n v="155321"/>
    <n v="46"/>
    <n v="272"/>
    <n v="318"/>
    <n v="0"/>
    <n v="6"/>
    <n v="6"/>
    <n v="580"/>
    <n v="123"/>
    <n v="703"/>
    <n v="156348"/>
    <n v="950"/>
    <n v="1"/>
    <n v="951"/>
  </r>
  <r>
    <x v="7"/>
    <x v="5"/>
    <x v="17"/>
    <n v="610626"/>
    <n v="4361"/>
    <n v="614987"/>
    <n v="100"/>
    <n v="74"/>
    <n v="174"/>
    <n v="0"/>
    <n v="0"/>
    <n v="0"/>
    <n v="1573"/>
    <n v="5"/>
    <n v="1578"/>
    <n v="616739"/>
    <n v="5"/>
    <n v="280"/>
    <n v="285"/>
  </r>
  <r>
    <x v="7"/>
    <x v="5"/>
    <x v="35"/>
    <n v="87210"/>
    <n v="253"/>
    <n v="87463"/>
    <n v="59"/>
    <n v="82"/>
    <n v="141"/>
    <n v="0"/>
    <n v="0"/>
    <n v="0"/>
    <n v="566"/>
    <n v="45"/>
    <n v="611"/>
    <n v="88215"/>
    <n v="409"/>
    <n v="367"/>
    <n v="776"/>
  </r>
  <r>
    <x v="7"/>
    <x v="5"/>
    <x v="4"/>
    <n v="233255"/>
    <n v="12041"/>
    <n v="245296"/>
    <n v="0"/>
    <n v="0"/>
    <n v="0"/>
    <n v="0"/>
    <n v="0"/>
    <n v="0"/>
    <n v="1149"/>
    <n v="174"/>
    <n v="1323"/>
    <n v="246619"/>
    <n v="3998"/>
    <n v="162"/>
    <n v="4160"/>
  </r>
  <r>
    <x v="7"/>
    <x v="5"/>
    <x v="7"/>
    <n v="4579"/>
    <n v="8"/>
    <n v="4587"/>
    <n v="0"/>
    <n v="0"/>
    <n v="0"/>
    <n v="0"/>
    <n v="0"/>
    <n v="0"/>
    <n v="5"/>
    <n v="2"/>
    <n v="7"/>
    <n v="4594"/>
    <n v="0"/>
    <n v="0"/>
    <n v="0"/>
  </r>
  <r>
    <x v="7"/>
    <x v="5"/>
    <x v="0"/>
    <n v="0"/>
    <n v="0"/>
    <n v="0"/>
    <n v="0"/>
    <n v="0"/>
    <n v="0"/>
    <n v="0"/>
    <n v="0"/>
    <n v="0"/>
    <n v="39"/>
    <n v="0"/>
    <n v="39"/>
    <n v="39"/>
    <n v="0"/>
    <n v="0"/>
    <n v="0"/>
  </r>
  <r>
    <x v="7"/>
    <x v="6"/>
    <x v="9"/>
    <n v="95945"/>
    <n v="6093"/>
    <n v="102038"/>
    <n v="210"/>
    <n v="910"/>
    <n v="1120"/>
    <n v="1"/>
    <n v="3"/>
    <n v="4"/>
    <n v="1164"/>
    <n v="338"/>
    <n v="1502"/>
    <n v="104664"/>
    <n v="0"/>
    <n v="0"/>
    <n v="0"/>
  </r>
  <r>
    <x v="7"/>
    <x v="6"/>
    <x v="27"/>
    <n v="3579"/>
    <n v="3701"/>
    <n v="7280"/>
    <n v="0"/>
    <n v="0"/>
    <n v="0"/>
    <n v="0"/>
    <n v="0"/>
    <n v="0"/>
    <n v="0"/>
    <n v="0"/>
    <n v="0"/>
    <n v="7280"/>
    <n v="0"/>
    <n v="0"/>
    <n v="0"/>
  </r>
  <r>
    <x v="7"/>
    <x v="6"/>
    <x v="28"/>
    <n v="108215"/>
    <n v="182"/>
    <n v="108397"/>
    <n v="163"/>
    <n v="60"/>
    <n v="223"/>
    <n v="0"/>
    <n v="0"/>
    <n v="0"/>
    <n v="612"/>
    <n v="7"/>
    <n v="619"/>
    <n v="109239"/>
    <n v="1"/>
    <n v="0"/>
    <n v="1"/>
  </r>
  <r>
    <x v="7"/>
    <x v="6"/>
    <x v="29"/>
    <n v="26096"/>
    <n v="1295"/>
    <n v="27391"/>
    <n v="84"/>
    <n v="167"/>
    <n v="251"/>
    <n v="0"/>
    <n v="0"/>
    <n v="0"/>
    <n v="98"/>
    <n v="101"/>
    <n v="199"/>
    <n v="27841"/>
    <n v="0"/>
    <n v="0"/>
    <n v="0"/>
  </r>
  <r>
    <x v="7"/>
    <x v="6"/>
    <x v="7"/>
    <n v="80433"/>
    <n v="4163"/>
    <n v="84596"/>
    <n v="123"/>
    <n v="666"/>
    <n v="789"/>
    <n v="0"/>
    <n v="6"/>
    <n v="6"/>
    <n v="619"/>
    <n v="257"/>
    <n v="876"/>
    <n v="86267"/>
    <n v="3"/>
    <n v="0"/>
    <n v="3"/>
  </r>
  <r>
    <x v="7"/>
    <x v="6"/>
    <x v="34"/>
    <n v="970"/>
    <n v="0"/>
    <n v="970"/>
    <n v="0"/>
    <n v="0"/>
    <n v="0"/>
    <n v="0"/>
    <n v="0"/>
    <n v="0"/>
    <n v="0"/>
    <n v="0"/>
    <n v="0"/>
    <n v="970"/>
    <n v="0"/>
    <n v="0"/>
    <n v="0"/>
  </r>
  <r>
    <x v="7"/>
    <x v="6"/>
    <x v="35"/>
    <n v="3779"/>
    <n v="597"/>
    <n v="4376"/>
    <n v="0"/>
    <n v="0"/>
    <n v="0"/>
    <n v="0"/>
    <n v="0"/>
    <n v="0"/>
    <n v="33"/>
    <n v="41"/>
    <n v="74"/>
    <n v="4450"/>
    <n v="0"/>
    <n v="0"/>
    <n v="0"/>
  </r>
  <r>
    <x v="7"/>
    <x v="6"/>
    <x v="4"/>
    <n v="15119"/>
    <n v="338"/>
    <n v="15457"/>
    <n v="358"/>
    <n v="1143"/>
    <n v="1501"/>
    <n v="2"/>
    <n v="4"/>
    <n v="6"/>
    <n v="342"/>
    <n v="57"/>
    <n v="399"/>
    <n v="17363"/>
    <n v="868"/>
    <n v="0"/>
    <n v="868"/>
  </r>
  <r>
    <x v="7"/>
    <x v="6"/>
    <x v="5"/>
    <n v="9225"/>
    <n v="1492"/>
    <n v="10717"/>
    <n v="7"/>
    <n v="209"/>
    <n v="216"/>
    <n v="0"/>
    <n v="0"/>
    <n v="0"/>
    <n v="21"/>
    <n v="16"/>
    <n v="37"/>
    <n v="10970"/>
    <n v="0"/>
    <n v="0"/>
    <n v="0"/>
  </r>
  <r>
    <x v="7"/>
    <x v="6"/>
    <x v="0"/>
    <n v="0"/>
    <n v="2497"/>
    <n v="2497"/>
    <n v="16"/>
    <n v="549"/>
    <n v="565"/>
    <n v="0"/>
    <n v="0"/>
    <n v="0"/>
    <n v="4"/>
    <n v="93"/>
    <n v="97"/>
    <n v="3159"/>
    <n v="0"/>
    <n v="0"/>
    <n v="0"/>
  </r>
  <r>
    <x v="7"/>
    <x v="7"/>
    <x v="9"/>
    <n v="304700"/>
    <n v="5207"/>
    <n v="309907"/>
    <n v="421"/>
    <n v="1853"/>
    <n v="2274"/>
    <n v="0"/>
    <n v="25"/>
    <n v="25"/>
    <n v="3387"/>
    <n v="387"/>
    <n v="3774"/>
    <n v="315980"/>
    <n v="21"/>
    <n v="120"/>
    <n v="141"/>
  </r>
  <r>
    <x v="7"/>
    <x v="7"/>
    <x v="19"/>
    <n v="252"/>
    <n v="48"/>
    <n v="300"/>
    <n v="10"/>
    <n v="31"/>
    <n v="41"/>
    <n v="0"/>
    <n v="0"/>
    <n v="0"/>
    <n v="0"/>
    <n v="30"/>
    <n v="30"/>
    <n v="371"/>
    <n v="0"/>
    <n v="0"/>
    <n v="0"/>
  </r>
  <r>
    <x v="7"/>
    <x v="7"/>
    <x v="30"/>
    <n v="52610"/>
    <n v="1186"/>
    <n v="53796"/>
    <n v="56"/>
    <n v="214"/>
    <n v="270"/>
    <n v="0"/>
    <n v="0"/>
    <n v="0"/>
    <n v="538"/>
    <n v="818"/>
    <n v="1356"/>
    <n v="55422"/>
    <n v="272"/>
    <n v="17"/>
    <n v="289"/>
  </r>
  <r>
    <x v="7"/>
    <x v="7"/>
    <x v="13"/>
    <n v="33515"/>
    <n v="761"/>
    <n v="34276"/>
    <n v="41"/>
    <n v="549"/>
    <n v="590"/>
    <n v="0"/>
    <n v="6"/>
    <n v="6"/>
    <n v="258"/>
    <n v="116"/>
    <n v="374"/>
    <n v="35246"/>
    <n v="0"/>
    <n v="0"/>
    <n v="0"/>
  </r>
  <r>
    <x v="7"/>
    <x v="7"/>
    <x v="17"/>
    <n v="154365"/>
    <n v="832"/>
    <n v="155197"/>
    <n v="2"/>
    <n v="198"/>
    <n v="200"/>
    <n v="0"/>
    <n v="13"/>
    <n v="13"/>
    <n v="1585"/>
    <n v="41"/>
    <n v="1626"/>
    <n v="157036"/>
    <n v="109"/>
    <n v="0"/>
    <n v="109"/>
  </r>
  <r>
    <x v="7"/>
    <x v="7"/>
    <x v="28"/>
    <n v="104679"/>
    <n v="209"/>
    <n v="104888"/>
    <n v="38"/>
    <n v="195"/>
    <n v="233"/>
    <n v="0"/>
    <n v="7"/>
    <n v="7"/>
    <n v="833"/>
    <n v="51"/>
    <n v="884"/>
    <n v="106012"/>
    <n v="116"/>
    <n v="0"/>
    <n v="116"/>
  </r>
  <r>
    <x v="7"/>
    <x v="7"/>
    <x v="3"/>
    <n v="5902"/>
    <n v="37758"/>
    <n v="43660"/>
    <n v="25"/>
    <n v="874"/>
    <n v="899"/>
    <n v="0"/>
    <n v="11"/>
    <n v="11"/>
    <n v="0"/>
    <n v="62"/>
    <n v="62"/>
    <n v="44632"/>
    <n v="0"/>
    <n v="0"/>
    <n v="0"/>
  </r>
  <r>
    <x v="7"/>
    <x v="7"/>
    <x v="7"/>
    <n v="279103"/>
    <n v="1043"/>
    <n v="280146"/>
    <n v="272"/>
    <n v="1059"/>
    <n v="1331"/>
    <n v="12"/>
    <n v="35"/>
    <n v="47"/>
    <n v="2460"/>
    <n v="990"/>
    <n v="3450"/>
    <n v="284974"/>
    <n v="5"/>
    <n v="0"/>
    <n v="5"/>
  </r>
  <r>
    <x v="7"/>
    <x v="7"/>
    <x v="14"/>
    <n v="65096"/>
    <n v="997"/>
    <n v="66093"/>
    <n v="37"/>
    <n v="420"/>
    <n v="457"/>
    <n v="0"/>
    <n v="20"/>
    <n v="20"/>
    <n v="115"/>
    <n v="145"/>
    <n v="260"/>
    <n v="66830"/>
    <n v="1174"/>
    <n v="83"/>
    <n v="1257"/>
  </r>
  <r>
    <x v="7"/>
    <x v="7"/>
    <x v="35"/>
    <n v="24425"/>
    <n v="2884"/>
    <n v="27309"/>
    <n v="109"/>
    <n v="744"/>
    <n v="853"/>
    <n v="0"/>
    <n v="0"/>
    <n v="0"/>
    <n v="104"/>
    <n v="111"/>
    <n v="215"/>
    <n v="28377"/>
    <n v="0"/>
    <n v="0"/>
    <n v="0"/>
  </r>
  <r>
    <x v="7"/>
    <x v="7"/>
    <x v="5"/>
    <n v="246483"/>
    <n v="7755"/>
    <n v="254238"/>
    <n v="56"/>
    <n v="848"/>
    <n v="904"/>
    <n v="0"/>
    <n v="0"/>
    <n v="0"/>
    <n v="1014"/>
    <n v="565"/>
    <n v="1579"/>
    <n v="256721"/>
    <n v="1272"/>
    <n v="222"/>
    <n v="1494"/>
  </r>
  <r>
    <x v="7"/>
    <x v="7"/>
    <x v="4"/>
    <n v="76570"/>
    <n v="215"/>
    <n v="76785"/>
    <n v="0"/>
    <n v="3144"/>
    <n v="3144"/>
    <n v="0"/>
    <n v="63"/>
    <n v="63"/>
    <n v="2465"/>
    <n v="462"/>
    <n v="2927"/>
    <n v="82919"/>
    <n v="259"/>
    <n v="0"/>
    <n v="259"/>
  </r>
  <r>
    <x v="7"/>
    <x v="7"/>
    <x v="10"/>
    <n v="3174"/>
    <n v="20"/>
    <n v="3194"/>
    <n v="8"/>
    <n v="0"/>
    <n v="8"/>
    <n v="0"/>
    <n v="0"/>
    <n v="0"/>
    <n v="6"/>
    <n v="0"/>
    <n v="6"/>
    <n v="3208"/>
    <n v="0"/>
    <n v="0"/>
    <n v="0"/>
  </r>
  <r>
    <x v="7"/>
    <x v="7"/>
    <x v="22"/>
    <n v="26056"/>
    <n v="86"/>
    <n v="26142"/>
    <n v="0"/>
    <n v="0"/>
    <n v="0"/>
    <n v="0"/>
    <n v="0"/>
    <n v="0"/>
    <n v="342"/>
    <n v="104"/>
    <n v="446"/>
    <n v="26588"/>
    <n v="6560"/>
    <n v="734"/>
    <n v="7294"/>
  </r>
  <r>
    <x v="7"/>
    <x v="7"/>
    <x v="0"/>
    <n v="56349"/>
    <n v="2694"/>
    <n v="59043"/>
    <n v="199"/>
    <n v="1723"/>
    <n v="1922"/>
    <n v="0"/>
    <n v="19"/>
    <n v="19"/>
    <n v="159"/>
    <n v="535"/>
    <n v="694"/>
    <n v="61678"/>
    <n v="1"/>
    <n v="0"/>
    <n v="1"/>
  </r>
  <r>
    <x v="7"/>
    <x v="7"/>
    <x v="33"/>
    <n v="0"/>
    <n v="0"/>
    <n v="0"/>
    <n v="0"/>
    <n v="0"/>
    <n v="0"/>
    <n v="0"/>
    <n v="0"/>
    <n v="0"/>
    <n v="139"/>
    <n v="0"/>
    <n v="139"/>
    <n v="139"/>
    <n v="0"/>
    <n v="0"/>
    <n v="0"/>
  </r>
  <r>
    <x v="7"/>
    <x v="7"/>
    <x v="23"/>
    <n v="0"/>
    <n v="740"/>
    <n v="740"/>
    <n v="0"/>
    <n v="0"/>
    <n v="0"/>
    <n v="0"/>
    <n v="0"/>
    <n v="0"/>
    <n v="0"/>
    <n v="0"/>
    <n v="0"/>
    <n v="740"/>
    <n v="0"/>
    <n v="0"/>
    <n v="0"/>
  </r>
  <r>
    <x v="7"/>
    <x v="8"/>
    <x v="9"/>
    <n v="228206"/>
    <n v="6409"/>
    <n v="234615"/>
    <n v="139"/>
    <n v="835"/>
    <n v="974"/>
    <n v="0"/>
    <n v="0"/>
    <n v="0"/>
    <n v="1832"/>
    <n v="119"/>
    <n v="1951"/>
    <n v="237540"/>
    <n v="10018"/>
    <n v="626"/>
    <n v="10644"/>
  </r>
  <r>
    <x v="7"/>
    <x v="8"/>
    <x v="28"/>
    <n v="131950"/>
    <n v="1803"/>
    <n v="133753"/>
    <n v="42"/>
    <n v="165"/>
    <n v="207"/>
    <n v="0"/>
    <n v="0"/>
    <n v="0"/>
    <n v="350"/>
    <n v="9"/>
    <n v="359"/>
    <n v="134319"/>
    <n v="1101"/>
    <n v="0"/>
    <n v="1101"/>
  </r>
  <r>
    <x v="7"/>
    <x v="8"/>
    <x v="7"/>
    <n v="60000"/>
    <n v="3950"/>
    <n v="63950"/>
    <n v="34"/>
    <n v="430"/>
    <n v="464"/>
    <n v="0"/>
    <n v="0"/>
    <n v="0"/>
    <n v="535"/>
    <n v="118"/>
    <n v="653"/>
    <n v="65067"/>
    <n v="139"/>
    <n v="0"/>
    <n v="139"/>
  </r>
  <r>
    <x v="7"/>
    <x v="8"/>
    <x v="14"/>
    <n v="85637"/>
    <n v="3843"/>
    <n v="89480"/>
    <n v="151"/>
    <n v="571"/>
    <n v="722"/>
    <n v="0"/>
    <n v="0"/>
    <n v="0"/>
    <n v="218"/>
    <n v="69"/>
    <n v="287"/>
    <n v="90489"/>
    <n v="2"/>
    <n v="0"/>
    <n v="2"/>
  </r>
  <r>
    <x v="7"/>
    <x v="8"/>
    <x v="31"/>
    <n v="75068"/>
    <n v="2141"/>
    <n v="77209"/>
    <n v="173"/>
    <n v="1417"/>
    <n v="1590"/>
    <n v="0"/>
    <n v="0"/>
    <n v="0"/>
    <n v="296"/>
    <n v="79"/>
    <n v="375"/>
    <n v="79174"/>
    <n v="574"/>
    <n v="0"/>
    <n v="574"/>
  </r>
  <r>
    <x v="7"/>
    <x v="8"/>
    <x v="35"/>
    <n v="50741"/>
    <n v="3097"/>
    <n v="53838"/>
    <n v="67"/>
    <n v="576"/>
    <n v="643"/>
    <n v="0"/>
    <n v="0"/>
    <n v="0"/>
    <n v="643"/>
    <n v="142"/>
    <n v="785"/>
    <n v="55266"/>
    <n v="462"/>
    <n v="0"/>
    <n v="462"/>
  </r>
  <r>
    <x v="7"/>
    <x v="8"/>
    <x v="4"/>
    <n v="115016"/>
    <n v="153"/>
    <n v="115169"/>
    <n v="551"/>
    <n v="1670"/>
    <n v="2221"/>
    <n v="0"/>
    <n v="0"/>
    <n v="0"/>
    <n v="1392"/>
    <n v="259"/>
    <n v="1651"/>
    <n v="119041"/>
    <n v="5227"/>
    <n v="700"/>
    <n v="5927"/>
  </r>
  <r>
    <x v="7"/>
    <x v="8"/>
    <x v="0"/>
    <n v="2742"/>
    <n v="4321"/>
    <n v="7063"/>
    <n v="2"/>
    <n v="534"/>
    <n v="536"/>
    <n v="0"/>
    <n v="0"/>
    <n v="0"/>
    <n v="65"/>
    <n v="110"/>
    <n v="175"/>
    <n v="7774"/>
    <n v="18"/>
    <n v="0"/>
    <n v="18"/>
  </r>
  <r>
    <x v="8"/>
    <x v="0"/>
    <x v="0"/>
    <n v="5312"/>
    <n v="2653"/>
    <n v="7965"/>
    <n v="67"/>
    <n v="50"/>
    <n v="117"/>
    <n v="0"/>
    <n v="0"/>
    <n v="0"/>
    <n v="17"/>
    <n v="0"/>
    <n v="17"/>
    <n v="8099"/>
    <n v="21"/>
    <n v="0"/>
    <n v="21"/>
  </r>
  <r>
    <x v="8"/>
    <x v="0"/>
    <x v="1"/>
    <n v="4146"/>
    <n v="169"/>
    <n v="4315"/>
    <n v="0"/>
    <n v="0"/>
    <n v="0"/>
    <n v="0"/>
    <n v="0"/>
    <n v="0"/>
    <n v="9"/>
    <n v="42"/>
    <n v="51"/>
    <n v="4366"/>
    <n v="1875"/>
    <n v="0"/>
    <n v="1875"/>
  </r>
  <r>
    <x v="8"/>
    <x v="0"/>
    <x v="2"/>
    <n v="12959"/>
    <n v="209"/>
    <n v="13168"/>
    <n v="53"/>
    <n v="12"/>
    <n v="65"/>
    <n v="0"/>
    <n v="0"/>
    <n v="0"/>
    <n v="69"/>
    <n v="50"/>
    <n v="119"/>
    <n v="13352"/>
    <n v="4661"/>
    <n v="991"/>
    <n v="5652"/>
  </r>
  <r>
    <x v="8"/>
    <x v="0"/>
    <x v="3"/>
    <n v="1978"/>
    <n v="1341"/>
    <n v="3319"/>
    <n v="26"/>
    <n v="37"/>
    <n v="63"/>
    <n v="0"/>
    <n v="0"/>
    <n v="0"/>
    <n v="11"/>
    <n v="34"/>
    <n v="45"/>
    <n v="3427"/>
    <n v="0"/>
    <n v="0"/>
    <n v="0"/>
  </r>
  <r>
    <x v="8"/>
    <x v="0"/>
    <x v="4"/>
    <n v="4779"/>
    <n v="1020"/>
    <n v="5799"/>
    <n v="312"/>
    <n v="17"/>
    <n v="329"/>
    <n v="0"/>
    <n v="0"/>
    <n v="0"/>
    <n v="554"/>
    <n v="31"/>
    <n v="585"/>
    <n v="6713"/>
    <n v="197"/>
    <n v="0"/>
    <n v="197"/>
  </r>
  <r>
    <x v="8"/>
    <x v="0"/>
    <x v="5"/>
    <n v="364"/>
    <n v="443"/>
    <n v="807"/>
    <n v="12"/>
    <n v="29"/>
    <n v="41"/>
    <n v="0"/>
    <n v="0"/>
    <n v="0"/>
    <n v="60"/>
    <n v="56"/>
    <n v="116"/>
    <n v="964"/>
    <n v="0"/>
    <n v="0"/>
    <n v="0"/>
  </r>
  <r>
    <x v="8"/>
    <x v="0"/>
    <x v="6"/>
    <n v="14027"/>
    <n v="2052"/>
    <n v="16079"/>
    <n v="149"/>
    <n v="121"/>
    <n v="270"/>
    <n v="0"/>
    <n v="0"/>
    <n v="0"/>
    <n v="60"/>
    <n v="136"/>
    <n v="196"/>
    <n v="16545"/>
    <n v="19"/>
    <n v="0"/>
    <n v="19"/>
  </r>
  <r>
    <x v="8"/>
    <x v="1"/>
    <x v="9"/>
    <n v="237939"/>
    <n v="6590"/>
    <n v="244529"/>
    <n v="529"/>
    <n v="371"/>
    <n v="900"/>
    <n v="0"/>
    <n v="0"/>
    <n v="0"/>
    <n v="365"/>
    <n v="151"/>
    <n v="516"/>
    <n v="245945"/>
    <n v="19953"/>
    <n v="170"/>
    <n v="20123"/>
  </r>
  <r>
    <x v="8"/>
    <x v="1"/>
    <x v="10"/>
    <n v="182033"/>
    <n v="15373"/>
    <n v="197406"/>
    <n v="518"/>
    <n v="356"/>
    <n v="874"/>
    <n v="3"/>
    <n v="6"/>
    <n v="9"/>
    <n v="364"/>
    <n v="211"/>
    <n v="575"/>
    <n v="198864"/>
    <n v="2800"/>
    <n v="86"/>
    <n v="2886"/>
  </r>
  <r>
    <x v="8"/>
    <x v="1"/>
    <x v="0"/>
    <n v="467366"/>
    <n v="111695"/>
    <n v="579061"/>
    <n v="1383"/>
    <n v="3950"/>
    <n v="5333"/>
    <n v="0"/>
    <n v="7"/>
    <n v="7"/>
    <n v="814"/>
    <n v="342"/>
    <n v="1156"/>
    <n v="585557"/>
    <n v="2755"/>
    <n v="0"/>
    <n v="2755"/>
  </r>
  <r>
    <x v="8"/>
    <x v="1"/>
    <x v="11"/>
    <n v="45224"/>
    <n v="4902"/>
    <n v="50126"/>
    <n v="255"/>
    <n v="239"/>
    <n v="494"/>
    <n v="0"/>
    <n v="0"/>
    <n v="0"/>
    <n v="158"/>
    <n v="190"/>
    <n v="348"/>
    <n v="50968"/>
    <n v="329"/>
    <n v="48"/>
    <n v="377"/>
  </r>
  <r>
    <x v="8"/>
    <x v="1"/>
    <x v="12"/>
    <n v="0"/>
    <n v="0"/>
    <n v="0"/>
    <n v="0"/>
    <n v="0"/>
    <n v="0"/>
    <n v="0"/>
    <n v="0"/>
    <n v="0"/>
    <n v="61"/>
    <n v="113"/>
    <n v="174"/>
    <n v="174"/>
    <n v="0"/>
    <n v="0"/>
    <n v="0"/>
  </r>
  <r>
    <x v="8"/>
    <x v="1"/>
    <x v="13"/>
    <n v="332734"/>
    <n v="23066"/>
    <n v="355800"/>
    <n v="1234"/>
    <n v="953"/>
    <n v="2187"/>
    <n v="2"/>
    <n v="2"/>
    <n v="4"/>
    <n v="442"/>
    <n v="332"/>
    <n v="774"/>
    <n v="358765"/>
    <n v="5034"/>
    <n v="1"/>
    <n v="5035"/>
  </r>
  <r>
    <x v="8"/>
    <x v="1"/>
    <x v="3"/>
    <n v="189664"/>
    <n v="56882"/>
    <n v="246546"/>
    <n v="1505"/>
    <n v="946"/>
    <n v="2451"/>
    <n v="0"/>
    <n v="0"/>
    <n v="0"/>
    <n v="787"/>
    <n v="291"/>
    <n v="1078"/>
    <n v="250075"/>
    <n v="7030"/>
    <n v="150"/>
    <n v="7180"/>
  </r>
  <r>
    <x v="8"/>
    <x v="1"/>
    <x v="7"/>
    <n v="157772"/>
    <n v="43624"/>
    <n v="201396"/>
    <n v="513"/>
    <n v="727"/>
    <n v="1240"/>
    <n v="0"/>
    <n v="0"/>
    <n v="0"/>
    <n v="96"/>
    <n v="104"/>
    <n v="200"/>
    <n v="202836"/>
    <n v="3675"/>
    <n v="9"/>
    <n v="3684"/>
  </r>
  <r>
    <x v="8"/>
    <x v="1"/>
    <x v="33"/>
    <n v="0"/>
    <n v="0"/>
    <n v="0"/>
    <n v="0"/>
    <n v="0"/>
    <n v="0"/>
    <n v="0"/>
    <n v="0"/>
    <n v="0"/>
    <n v="59"/>
    <n v="0"/>
    <n v="59"/>
    <n v="59"/>
    <n v="0"/>
    <n v="0"/>
    <n v="0"/>
  </r>
  <r>
    <x v="8"/>
    <x v="1"/>
    <x v="14"/>
    <n v="104955"/>
    <n v="25845"/>
    <n v="130800"/>
    <n v="503"/>
    <n v="580"/>
    <n v="1083"/>
    <n v="0"/>
    <n v="0"/>
    <n v="0"/>
    <n v="155"/>
    <n v="84"/>
    <n v="239"/>
    <n v="132122"/>
    <n v="1343"/>
    <n v="0"/>
    <n v="1343"/>
  </r>
  <r>
    <x v="8"/>
    <x v="1"/>
    <x v="15"/>
    <n v="0"/>
    <n v="0"/>
    <n v="0"/>
    <n v="0"/>
    <n v="0"/>
    <n v="0"/>
    <n v="0"/>
    <n v="0"/>
    <n v="0"/>
    <n v="101"/>
    <n v="43"/>
    <n v="144"/>
    <n v="144"/>
    <n v="0"/>
    <n v="0"/>
    <n v="0"/>
  </r>
  <r>
    <x v="8"/>
    <x v="1"/>
    <x v="16"/>
    <n v="0"/>
    <n v="0"/>
    <n v="0"/>
    <n v="0"/>
    <n v="0"/>
    <n v="0"/>
    <n v="0"/>
    <n v="0"/>
    <n v="0"/>
    <n v="511"/>
    <n v="12"/>
    <n v="523"/>
    <n v="523"/>
    <n v="0"/>
    <n v="0"/>
    <n v="0"/>
  </r>
  <r>
    <x v="8"/>
    <x v="1"/>
    <x v="4"/>
    <n v="376374"/>
    <n v="24230"/>
    <n v="400604"/>
    <n v="1866"/>
    <n v="1595"/>
    <n v="3461"/>
    <n v="0"/>
    <n v="0"/>
    <n v="0"/>
    <n v="1143"/>
    <n v="903"/>
    <n v="2046"/>
    <n v="406111"/>
    <n v="1767"/>
    <n v="0"/>
    <n v="1767"/>
  </r>
  <r>
    <x v="8"/>
    <x v="1"/>
    <x v="8"/>
    <n v="179319"/>
    <n v="9653"/>
    <n v="188972"/>
    <n v="558"/>
    <n v="841"/>
    <n v="1399"/>
    <n v="0"/>
    <n v="0"/>
    <n v="0"/>
    <n v="653"/>
    <n v="1499"/>
    <n v="2152"/>
    <n v="192523"/>
    <n v="5375"/>
    <n v="0"/>
    <n v="5375"/>
  </r>
  <r>
    <x v="8"/>
    <x v="1"/>
    <x v="5"/>
    <n v="93297"/>
    <n v="6071"/>
    <n v="99368"/>
    <n v="479"/>
    <n v="375"/>
    <n v="854"/>
    <n v="0"/>
    <n v="0"/>
    <n v="0"/>
    <n v="201"/>
    <n v="172"/>
    <n v="373"/>
    <n v="100595"/>
    <n v="1124"/>
    <n v="8"/>
    <n v="1132"/>
  </r>
  <r>
    <x v="8"/>
    <x v="1"/>
    <x v="6"/>
    <n v="371259"/>
    <n v="30459"/>
    <n v="401718"/>
    <n v="1185"/>
    <n v="1712"/>
    <n v="2897"/>
    <n v="0"/>
    <n v="28"/>
    <n v="28"/>
    <n v="1225"/>
    <n v="472"/>
    <n v="1697"/>
    <n v="406340"/>
    <n v="188"/>
    <n v="0"/>
    <n v="188"/>
  </r>
  <r>
    <x v="8"/>
    <x v="1"/>
    <x v="17"/>
    <n v="29436"/>
    <n v="56"/>
    <n v="29492"/>
    <n v="0"/>
    <n v="0"/>
    <n v="0"/>
    <n v="0"/>
    <n v="0"/>
    <n v="0"/>
    <n v="0"/>
    <n v="0"/>
    <n v="0"/>
    <n v="29492"/>
    <n v="0"/>
    <n v="0"/>
    <n v="0"/>
  </r>
  <r>
    <x v="8"/>
    <x v="2"/>
    <x v="9"/>
    <n v="54388"/>
    <n v="5176"/>
    <n v="59564"/>
    <n v="371"/>
    <n v="559"/>
    <n v="930"/>
    <n v="3"/>
    <n v="0"/>
    <n v="3"/>
    <n v="262"/>
    <n v="162"/>
    <n v="424"/>
    <n v="60921"/>
    <n v="4207"/>
    <n v="0"/>
    <n v="4207"/>
  </r>
  <r>
    <x v="8"/>
    <x v="2"/>
    <x v="0"/>
    <n v="214013"/>
    <n v="30664"/>
    <n v="244677"/>
    <n v="828"/>
    <n v="1681"/>
    <n v="2509"/>
    <n v="2"/>
    <n v="4"/>
    <n v="6"/>
    <n v="452"/>
    <n v="146"/>
    <n v="598"/>
    <n v="247790"/>
    <n v="2447"/>
    <n v="0"/>
    <n v="2447"/>
  </r>
  <r>
    <x v="8"/>
    <x v="2"/>
    <x v="18"/>
    <n v="18667"/>
    <n v="1577"/>
    <n v="20244"/>
    <n v="277"/>
    <n v="95"/>
    <n v="372"/>
    <n v="0"/>
    <n v="0"/>
    <n v="0"/>
    <n v="259"/>
    <n v="57"/>
    <n v="316"/>
    <n v="20932"/>
    <n v="267"/>
    <n v="0"/>
    <n v="267"/>
  </r>
  <r>
    <x v="8"/>
    <x v="2"/>
    <x v="19"/>
    <n v="46420"/>
    <n v="1949"/>
    <n v="48369"/>
    <n v="81"/>
    <n v="63"/>
    <n v="144"/>
    <n v="0"/>
    <n v="0"/>
    <n v="0"/>
    <n v="87"/>
    <n v="5"/>
    <n v="92"/>
    <n v="48605"/>
    <n v="642"/>
    <n v="0"/>
    <n v="642"/>
  </r>
  <r>
    <x v="8"/>
    <x v="2"/>
    <x v="20"/>
    <n v="0"/>
    <n v="0"/>
    <n v="0"/>
    <n v="0"/>
    <n v="0"/>
    <n v="0"/>
    <n v="0"/>
    <n v="0"/>
    <n v="0"/>
    <n v="138"/>
    <n v="58"/>
    <n v="196"/>
    <n v="196"/>
    <n v="6"/>
    <n v="1"/>
    <n v="7"/>
  </r>
  <r>
    <x v="8"/>
    <x v="2"/>
    <x v="21"/>
    <n v="24565"/>
    <n v="824"/>
    <n v="25389"/>
    <n v="294"/>
    <n v="144"/>
    <n v="438"/>
    <n v="0"/>
    <n v="0"/>
    <n v="0"/>
    <n v="307"/>
    <n v="85"/>
    <n v="392"/>
    <n v="26219"/>
    <n v="397"/>
    <n v="5"/>
    <n v="402"/>
  </r>
  <r>
    <x v="8"/>
    <x v="2"/>
    <x v="22"/>
    <n v="92724"/>
    <n v="4562"/>
    <n v="97286"/>
    <n v="228"/>
    <n v="324"/>
    <n v="552"/>
    <n v="10"/>
    <n v="8"/>
    <n v="18"/>
    <n v="264"/>
    <n v="215"/>
    <n v="479"/>
    <n v="98335"/>
    <n v="2386"/>
    <n v="77"/>
    <n v="2463"/>
  </r>
  <r>
    <x v="8"/>
    <x v="2"/>
    <x v="7"/>
    <n v="113503"/>
    <n v="39585"/>
    <n v="153088"/>
    <n v="439"/>
    <n v="758"/>
    <n v="1197"/>
    <n v="0"/>
    <n v="4"/>
    <n v="4"/>
    <n v="233"/>
    <n v="142"/>
    <n v="375"/>
    <n v="154664"/>
    <n v="784"/>
    <n v="0"/>
    <n v="784"/>
  </r>
  <r>
    <x v="8"/>
    <x v="2"/>
    <x v="14"/>
    <n v="64575"/>
    <n v="36790"/>
    <n v="101365"/>
    <n v="160"/>
    <n v="468"/>
    <n v="628"/>
    <n v="0"/>
    <n v="3"/>
    <n v="3"/>
    <n v="30"/>
    <n v="85"/>
    <n v="115"/>
    <n v="102111"/>
    <n v="6425"/>
    <n v="20"/>
    <n v="6445"/>
  </r>
  <r>
    <x v="8"/>
    <x v="2"/>
    <x v="23"/>
    <n v="55624"/>
    <n v="77192"/>
    <n v="132816"/>
    <n v="645"/>
    <n v="755"/>
    <n v="1400"/>
    <n v="1"/>
    <n v="6"/>
    <n v="7"/>
    <n v="1035"/>
    <n v="240"/>
    <n v="1275"/>
    <n v="135498"/>
    <n v="28"/>
    <n v="0"/>
    <n v="28"/>
  </r>
  <r>
    <x v="8"/>
    <x v="2"/>
    <x v="24"/>
    <n v="0"/>
    <n v="0"/>
    <n v="0"/>
    <n v="0"/>
    <n v="0"/>
    <n v="0"/>
    <n v="0"/>
    <n v="0"/>
    <n v="0"/>
    <n v="342"/>
    <n v="107"/>
    <n v="449"/>
    <n v="449"/>
    <n v="0"/>
    <n v="0"/>
    <n v="0"/>
  </r>
  <r>
    <x v="8"/>
    <x v="2"/>
    <x v="4"/>
    <n v="237958"/>
    <n v="10108"/>
    <n v="248066"/>
    <n v="3038"/>
    <n v="3054"/>
    <n v="6092"/>
    <n v="7"/>
    <n v="19"/>
    <n v="26"/>
    <n v="1712"/>
    <n v="1195"/>
    <n v="2907"/>
    <n v="257091"/>
    <n v="34893"/>
    <n v="104"/>
    <n v="34997"/>
  </r>
  <r>
    <x v="8"/>
    <x v="2"/>
    <x v="8"/>
    <n v="62957"/>
    <n v="6098"/>
    <n v="69055"/>
    <n v="318"/>
    <n v="559"/>
    <n v="877"/>
    <n v="2"/>
    <n v="16"/>
    <n v="18"/>
    <n v="646"/>
    <n v="802"/>
    <n v="1448"/>
    <n v="71398"/>
    <n v="411"/>
    <n v="0"/>
    <n v="411"/>
  </r>
  <r>
    <x v="8"/>
    <x v="2"/>
    <x v="25"/>
    <n v="79200"/>
    <n v="7457"/>
    <n v="86657"/>
    <n v="438"/>
    <n v="1066"/>
    <n v="1504"/>
    <n v="0"/>
    <n v="0"/>
    <n v="0"/>
    <n v="461"/>
    <n v="269"/>
    <n v="730"/>
    <n v="88891"/>
    <n v="5850"/>
    <n v="360"/>
    <n v="6210"/>
  </r>
  <r>
    <x v="8"/>
    <x v="2"/>
    <x v="5"/>
    <n v="100860"/>
    <n v="6906"/>
    <n v="107766"/>
    <n v="290"/>
    <n v="509"/>
    <n v="799"/>
    <n v="0"/>
    <n v="0"/>
    <n v="0"/>
    <n v="285"/>
    <n v="98"/>
    <n v="383"/>
    <n v="108948"/>
    <n v="1544"/>
    <n v="0"/>
    <n v="1544"/>
  </r>
  <r>
    <x v="8"/>
    <x v="2"/>
    <x v="6"/>
    <n v="305815"/>
    <n v="8329"/>
    <n v="314144"/>
    <n v="1279"/>
    <n v="2546"/>
    <n v="3825"/>
    <n v="11"/>
    <n v="11"/>
    <n v="22"/>
    <n v="1277"/>
    <n v="464"/>
    <n v="1741"/>
    <n v="319732"/>
    <n v="382"/>
    <n v="2"/>
    <n v="384"/>
  </r>
  <r>
    <x v="8"/>
    <x v="2"/>
    <x v="26"/>
    <n v="1427"/>
    <n v="0"/>
    <n v="1427"/>
    <n v="0"/>
    <n v="0"/>
    <n v="0"/>
    <n v="0"/>
    <n v="0"/>
    <n v="0"/>
    <n v="257"/>
    <n v="0"/>
    <n v="257"/>
    <n v="1684"/>
    <n v="0"/>
    <n v="0"/>
    <n v="0"/>
  </r>
  <r>
    <x v="8"/>
    <x v="2"/>
    <x v="3"/>
    <n v="5361"/>
    <n v="5034"/>
    <n v="10395"/>
    <n v="0"/>
    <n v="0"/>
    <n v="0"/>
    <n v="0"/>
    <n v="0"/>
    <n v="0"/>
    <n v="0"/>
    <n v="0"/>
    <n v="0"/>
    <n v="10395"/>
    <n v="0"/>
    <n v="0"/>
    <n v="0"/>
  </r>
  <r>
    <x v="8"/>
    <x v="2"/>
    <x v="27"/>
    <n v="0"/>
    <n v="0"/>
    <n v="0"/>
    <n v="0"/>
    <n v="0"/>
    <n v="0"/>
    <n v="0"/>
    <n v="0"/>
    <n v="0"/>
    <n v="51"/>
    <n v="0"/>
    <n v="51"/>
    <n v="51"/>
    <n v="0"/>
    <n v="0"/>
    <n v="0"/>
  </r>
  <r>
    <x v="8"/>
    <x v="3"/>
    <x v="9"/>
    <n v="49961"/>
    <n v="1389"/>
    <n v="51350"/>
    <n v="466"/>
    <n v="52"/>
    <n v="518"/>
    <n v="0"/>
    <n v="0"/>
    <n v="0"/>
    <n v="123"/>
    <n v="47"/>
    <n v="170"/>
    <n v="52038"/>
    <n v="1541"/>
    <n v="0"/>
    <n v="1541"/>
  </r>
  <r>
    <x v="8"/>
    <x v="3"/>
    <x v="0"/>
    <n v="58291"/>
    <n v="6759"/>
    <n v="65050"/>
    <n v="164"/>
    <n v="434"/>
    <n v="598"/>
    <n v="0"/>
    <n v="6"/>
    <n v="6"/>
    <n v="232"/>
    <n v="73"/>
    <n v="305"/>
    <n v="65959"/>
    <n v="2751"/>
    <n v="0"/>
    <n v="2751"/>
  </r>
  <r>
    <x v="8"/>
    <x v="3"/>
    <x v="11"/>
    <n v="6562"/>
    <n v="1588"/>
    <n v="8150"/>
    <n v="84"/>
    <n v="70"/>
    <n v="154"/>
    <n v="0"/>
    <n v="0"/>
    <n v="0"/>
    <n v="92"/>
    <n v="49"/>
    <n v="141"/>
    <n v="8445"/>
    <n v="184"/>
    <n v="0"/>
    <n v="184"/>
  </r>
  <r>
    <x v="8"/>
    <x v="3"/>
    <x v="13"/>
    <n v="54022"/>
    <n v="3174"/>
    <n v="57196"/>
    <n v="314"/>
    <n v="224"/>
    <n v="538"/>
    <n v="5"/>
    <n v="24"/>
    <n v="29"/>
    <n v="210"/>
    <n v="69"/>
    <n v="279"/>
    <n v="58042"/>
    <n v="1857"/>
    <n v="0"/>
    <n v="1857"/>
  </r>
  <r>
    <x v="8"/>
    <x v="3"/>
    <x v="3"/>
    <n v="14214"/>
    <n v="5143"/>
    <n v="19357"/>
    <n v="36"/>
    <n v="127"/>
    <n v="163"/>
    <n v="0"/>
    <n v="7"/>
    <n v="7"/>
    <n v="255"/>
    <n v="64"/>
    <n v="319"/>
    <n v="19846"/>
    <n v="219"/>
    <n v="0"/>
    <n v="219"/>
  </r>
  <r>
    <x v="8"/>
    <x v="3"/>
    <x v="7"/>
    <n v="21627"/>
    <n v="7871"/>
    <n v="29498"/>
    <n v="40"/>
    <n v="164"/>
    <n v="204"/>
    <n v="1"/>
    <n v="3"/>
    <n v="4"/>
    <n v="13"/>
    <n v="10"/>
    <n v="23"/>
    <n v="29729"/>
    <n v="496"/>
    <n v="0"/>
    <n v="496"/>
  </r>
  <r>
    <x v="8"/>
    <x v="3"/>
    <x v="4"/>
    <n v="50116"/>
    <n v="1310"/>
    <n v="51426"/>
    <n v="361"/>
    <n v="306"/>
    <n v="667"/>
    <n v="6"/>
    <n v="6"/>
    <n v="12"/>
    <n v="529"/>
    <n v="139"/>
    <n v="668"/>
    <n v="52773"/>
    <n v="70"/>
    <n v="2"/>
    <n v="72"/>
  </r>
  <r>
    <x v="8"/>
    <x v="3"/>
    <x v="8"/>
    <n v="18180"/>
    <n v="1370"/>
    <n v="19550"/>
    <n v="0"/>
    <n v="16"/>
    <n v="16"/>
    <n v="0"/>
    <n v="0"/>
    <n v="0"/>
    <n v="43"/>
    <n v="267"/>
    <n v="310"/>
    <n v="19876"/>
    <n v="151"/>
    <n v="0"/>
    <n v="151"/>
  </r>
  <r>
    <x v="8"/>
    <x v="3"/>
    <x v="6"/>
    <n v="50125"/>
    <n v="4645"/>
    <n v="54770"/>
    <n v="42"/>
    <n v="406"/>
    <n v="448"/>
    <n v="0"/>
    <n v="0"/>
    <n v="0"/>
    <n v="163"/>
    <n v="103"/>
    <n v="266"/>
    <n v="55484"/>
    <n v="399"/>
    <n v="0"/>
    <n v="399"/>
  </r>
  <r>
    <x v="8"/>
    <x v="4"/>
    <x v="0"/>
    <n v="79260"/>
    <n v="0"/>
    <n v="79260"/>
    <n v="722"/>
    <n v="174"/>
    <n v="896"/>
    <n v="0"/>
    <n v="0"/>
    <n v="0"/>
    <n v="36"/>
    <n v="11"/>
    <n v="47"/>
    <n v="80203"/>
    <n v="2946"/>
    <n v="0"/>
    <n v="2946"/>
  </r>
  <r>
    <x v="8"/>
    <x v="4"/>
    <x v="16"/>
    <n v="97823"/>
    <n v="1900"/>
    <n v="99723"/>
    <n v="958"/>
    <n v="125"/>
    <n v="1083"/>
    <n v="2"/>
    <n v="3"/>
    <n v="5"/>
    <n v="190"/>
    <n v="57"/>
    <n v="247"/>
    <n v="101058"/>
    <n v="1424"/>
    <n v="0"/>
    <n v="1424"/>
  </r>
  <r>
    <x v="8"/>
    <x v="4"/>
    <x v="4"/>
    <n v="58006"/>
    <n v="1852"/>
    <n v="59858"/>
    <n v="425"/>
    <n v="233"/>
    <n v="658"/>
    <n v="7"/>
    <n v="1"/>
    <n v="8"/>
    <n v="33"/>
    <n v="92"/>
    <n v="125"/>
    <n v="60649"/>
    <n v="2990"/>
    <n v="0"/>
    <n v="2990"/>
  </r>
  <r>
    <x v="8"/>
    <x v="4"/>
    <x v="6"/>
    <n v="74829"/>
    <n v="0"/>
    <n v="74829"/>
    <n v="762"/>
    <n v="351"/>
    <n v="1113"/>
    <n v="0"/>
    <n v="0"/>
    <n v="0"/>
    <n v="73"/>
    <n v="21"/>
    <n v="94"/>
    <n v="76036"/>
    <n v="16"/>
    <n v="0"/>
    <n v="16"/>
  </r>
  <r>
    <x v="8"/>
    <x v="5"/>
    <x v="9"/>
    <n v="90910"/>
    <n v="391"/>
    <n v="91301"/>
    <n v="606"/>
    <n v="21"/>
    <n v="627"/>
    <n v="0"/>
    <n v="0"/>
    <n v="0"/>
    <n v="95"/>
    <n v="17"/>
    <n v="112"/>
    <n v="92040"/>
    <n v="15"/>
    <n v="0"/>
    <n v="15"/>
  </r>
  <r>
    <x v="8"/>
    <x v="5"/>
    <x v="36"/>
    <n v="52423"/>
    <n v="1939"/>
    <n v="54362"/>
    <n v="162"/>
    <n v="158"/>
    <n v="320"/>
    <n v="0"/>
    <n v="0"/>
    <n v="0"/>
    <n v="111"/>
    <n v="121"/>
    <n v="232"/>
    <n v="54914"/>
    <n v="125"/>
    <n v="0"/>
    <n v="125"/>
  </r>
  <r>
    <x v="8"/>
    <x v="5"/>
    <x v="26"/>
    <n v="69233"/>
    <n v="3573"/>
    <n v="72806"/>
    <n v="330"/>
    <n v="65"/>
    <n v="395"/>
    <n v="0"/>
    <n v="0"/>
    <n v="0"/>
    <n v="45"/>
    <n v="13"/>
    <n v="58"/>
    <n v="73259"/>
    <n v="72"/>
    <n v="0"/>
    <n v="72"/>
  </r>
  <r>
    <x v="8"/>
    <x v="5"/>
    <x v="17"/>
    <n v="148567"/>
    <n v="1265"/>
    <n v="149832"/>
    <n v="0"/>
    <n v="73"/>
    <n v="73"/>
    <n v="0"/>
    <n v="0"/>
    <n v="0"/>
    <n v="0"/>
    <n v="0"/>
    <n v="0"/>
    <n v="149905"/>
    <n v="0"/>
    <n v="0"/>
    <n v="0"/>
  </r>
  <r>
    <x v="8"/>
    <x v="5"/>
    <x v="7"/>
    <n v="48623"/>
    <n v="4189"/>
    <n v="52812"/>
    <n v="6"/>
    <n v="34"/>
    <n v="40"/>
    <n v="0"/>
    <n v="0"/>
    <n v="0"/>
    <n v="4"/>
    <n v="4"/>
    <n v="8"/>
    <n v="52860"/>
    <n v="0"/>
    <n v="0"/>
    <n v="0"/>
  </r>
  <r>
    <x v="8"/>
    <x v="5"/>
    <x v="4"/>
    <n v="156679"/>
    <n v="1695"/>
    <n v="158374"/>
    <n v="0"/>
    <n v="284"/>
    <n v="284"/>
    <n v="1"/>
    <n v="1"/>
    <n v="2"/>
    <n v="53"/>
    <n v="56"/>
    <n v="109"/>
    <n v="158769"/>
    <n v="923"/>
    <n v="0"/>
    <n v="923"/>
  </r>
  <r>
    <x v="8"/>
    <x v="5"/>
    <x v="8"/>
    <n v="23442"/>
    <n v="53"/>
    <n v="23495"/>
    <n v="11"/>
    <n v="16"/>
    <n v="27"/>
    <n v="0"/>
    <n v="0"/>
    <n v="0"/>
    <n v="4"/>
    <n v="47"/>
    <n v="51"/>
    <n v="23573"/>
    <n v="1215"/>
    <n v="0"/>
    <n v="1215"/>
  </r>
  <r>
    <x v="8"/>
    <x v="5"/>
    <x v="6"/>
    <n v="126280"/>
    <n v="2615"/>
    <n v="128895"/>
    <n v="25"/>
    <n v="241"/>
    <n v="266"/>
    <n v="0"/>
    <n v="0"/>
    <n v="0"/>
    <n v="89"/>
    <n v="35"/>
    <n v="124"/>
    <n v="129285"/>
    <n v="100"/>
    <n v="0"/>
    <n v="100"/>
  </r>
  <r>
    <x v="8"/>
    <x v="6"/>
    <x v="9"/>
    <n v="35582"/>
    <n v="333"/>
    <n v="35915"/>
    <n v="106"/>
    <n v="84"/>
    <n v="190"/>
    <n v="0"/>
    <n v="0"/>
    <n v="0"/>
    <n v="211"/>
    <n v="17"/>
    <n v="228"/>
    <n v="36333"/>
    <n v="2444"/>
    <n v="3"/>
    <n v="2447"/>
  </r>
  <r>
    <x v="8"/>
    <x v="6"/>
    <x v="27"/>
    <n v="2184"/>
    <n v="136"/>
    <n v="2320"/>
    <n v="0"/>
    <n v="0"/>
    <n v="0"/>
    <n v="0"/>
    <n v="0"/>
    <n v="0"/>
    <n v="23"/>
    <n v="0"/>
    <n v="23"/>
    <n v="2343"/>
    <n v="10"/>
    <n v="0"/>
    <n v="10"/>
  </r>
  <r>
    <x v="8"/>
    <x v="6"/>
    <x v="28"/>
    <n v="37164"/>
    <n v="2445"/>
    <n v="39609"/>
    <n v="31"/>
    <n v="23"/>
    <n v="54"/>
    <n v="0"/>
    <n v="0"/>
    <n v="0"/>
    <n v="5"/>
    <n v="3"/>
    <n v="8"/>
    <n v="39671"/>
    <n v="3"/>
    <n v="0"/>
    <n v="3"/>
  </r>
  <r>
    <x v="8"/>
    <x v="6"/>
    <x v="29"/>
    <n v="30376"/>
    <n v="1020"/>
    <n v="31396"/>
    <n v="303"/>
    <n v="32"/>
    <n v="335"/>
    <n v="0"/>
    <n v="0"/>
    <n v="0"/>
    <n v="103"/>
    <n v="25"/>
    <n v="128"/>
    <n v="31859"/>
    <n v="1153"/>
    <n v="0"/>
    <n v="1153"/>
  </r>
  <r>
    <x v="8"/>
    <x v="6"/>
    <x v="7"/>
    <n v="71047"/>
    <n v="12479"/>
    <n v="83526"/>
    <n v="23"/>
    <n v="121"/>
    <n v="144"/>
    <n v="0"/>
    <n v="0"/>
    <n v="0"/>
    <n v="28"/>
    <n v="22"/>
    <n v="50"/>
    <n v="83720"/>
    <n v="0"/>
    <n v="0"/>
    <n v="0"/>
  </r>
  <r>
    <x v="8"/>
    <x v="6"/>
    <x v="4"/>
    <n v="26099"/>
    <n v="773"/>
    <n v="26872"/>
    <n v="170"/>
    <n v="223"/>
    <n v="393"/>
    <n v="0"/>
    <n v="0"/>
    <n v="0"/>
    <n v="103"/>
    <n v="86"/>
    <n v="189"/>
    <n v="27454"/>
    <n v="927"/>
    <n v="0"/>
    <n v="927"/>
  </r>
  <r>
    <x v="8"/>
    <x v="6"/>
    <x v="8"/>
    <n v="21177"/>
    <n v="430"/>
    <n v="21607"/>
    <n v="148"/>
    <n v="50"/>
    <n v="198"/>
    <n v="1"/>
    <n v="14"/>
    <n v="15"/>
    <n v="7"/>
    <n v="325"/>
    <n v="332"/>
    <n v="22152"/>
    <n v="10507"/>
    <n v="0"/>
    <n v="10507"/>
  </r>
  <r>
    <x v="8"/>
    <x v="6"/>
    <x v="5"/>
    <n v="2847"/>
    <n v="558"/>
    <n v="3405"/>
    <n v="0"/>
    <n v="0"/>
    <n v="0"/>
    <n v="0"/>
    <n v="0"/>
    <n v="0"/>
    <n v="0"/>
    <n v="0"/>
    <n v="0"/>
    <n v="3405"/>
    <n v="407"/>
    <n v="0"/>
    <n v="407"/>
  </r>
  <r>
    <x v="8"/>
    <x v="6"/>
    <x v="6"/>
    <n v="62957"/>
    <n v="1260"/>
    <n v="64217"/>
    <n v="0"/>
    <n v="174"/>
    <n v="174"/>
    <n v="0"/>
    <n v="0"/>
    <n v="0"/>
    <n v="75"/>
    <n v="39"/>
    <n v="114"/>
    <n v="64505"/>
    <n v="24"/>
    <n v="0"/>
    <n v="24"/>
  </r>
  <r>
    <x v="8"/>
    <x v="6"/>
    <x v="36"/>
    <n v="114"/>
    <n v="16"/>
    <n v="130"/>
    <n v="0"/>
    <n v="0"/>
    <n v="0"/>
    <n v="0"/>
    <n v="0"/>
    <n v="0"/>
    <n v="142"/>
    <n v="28"/>
    <n v="170"/>
    <n v="300"/>
    <n v="0"/>
    <n v="0"/>
    <n v="0"/>
  </r>
  <r>
    <x v="8"/>
    <x v="7"/>
    <x v="9"/>
    <n v="146532"/>
    <n v="1299"/>
    <n v="147831"/>
    <n v="112"/>
    <n v="7"/>
    <n v="119"/>
    <n v="0"/>
    <n v="0"/>
    <n v="0"/>
    <n v="186"/>
    <n v="15"/>
    <n v="201"/>
    <n v="148151"/>
    <n v="5997"/>
    <n v="720"/>
    <n v="6717"/>
  </r>
  <r>
    <x v="8"/>
    <x v="7"/>
    <x v="19"/>
    <n v="2610"/>
    <n v="396"/>
    <n v="3006"/>
    <n v="0"/>
    <n v="0"/>
    <n v="0"/>
    <n v="0"/>
    <n v="0"/>
    <n v="0"/>
    <n v="0"/>
    <n v="0"/>
    <n v="0"/>
    <n v="3006"/>
    <n v="284"/>
    <n v="69"/>
    <n v="353"/>
  </r>
  <r>
    <x v="8"/>
    <x v="7"/>
    <x v="30"/>
    <n v="43159"/>
    <n v="1083"/>
    <n v="44242"/>
    <n v="32"/>
    <n v="74"/>
    <n v="106"/>
    <n v="0"/>
    <n v="0"/>
    <n v="0"/>
    <n v="85"/>
    <n v="175"/>
    <n v="260"/>
    <n v="44608"/>
    <n v="53"/>
    <n v="2"/>
    <n v="55"/>
  </r>
  <r>
    <x v="8"/>
    <x v="7"/>
    <x v="13"/>
    <n v="35874"/>
    <n v="4287"/>
    <n v="40161"/>
    <n v="86"/>
    <n v="110"/>
    <n v="196"/>
    <n v="1"/>
    <n v="1"/>
    <n v="2"/>
    <n v="26"/>
    <n v="25"/>
    <n v="51"/>
    <n v="40410"/>
    <n v="1952"/>
    <n v="48"/>
    <n v="2000"/>
  </r>
  <r>
    <x v="8"/>
    <x v="7"/>
    <x v="17"/>
    <n v="168391"/>
    <n v="4667"/>
    <n v="173058"/>
    <n v="0"/>
    <n v="0"/>
    <n v="0"/>
    <n v="0"/>
    <n v="0"/>
    <n v="0"/>
    <n v="25"/>
    <n v="0"/>
    <n v="25"/>
    <n v="173083"/>
    <n v="0"/>
    <n v="0"/>
    <n v="0"/>
  </r>
  <r>
    <x v="8"/>
    <x v="7"/>
    <x v="28"/>
    <n v="61801"/>
    <n v="9305"/>
    <n v="71106"/>
    <n v="359"/>
    <n v="267"/>
    <n v="626"/>
    <n v="0"/>
    <n v="0"/>
    <n v="0"/>
    <n v="94"/>
    <n v="16"/>
    <n v="110"/>
    <n v="71842"/>
    <n v="325"/>
    <n v="19"/>
    <n v="344"/>
  </r>
  <r>
    <x v="8"/>
    <x v="7"/>
    <x v="3"/>
    <n v="68279"/>
    <n v="29410"/>
    <n v="97689"/>
    <n v="71"/>
    <n v="191"/>
    <n v="262"/>
    <n v="0"/>
    <n v="0"/>
    <n v="0"/>
    <n v="167"/>
    <n v="89"/>
    <n v="256"/>
    <n v="98207"/>
    <n v="362"/>
    <n v="276"/>
    <n v="638"/>
  </r>
  <r>
    <x v="8"/>
    <x v="7"/>
    <x v="7"/>
    <n v="145533"/>
    <n v="21839"/>
    <n v="167372"/>
    <n v="80"/>
    <n v="218"/>
    <n v="298"/>
    <n v="0"/>
    <n v="0"/>
    <n v="0"/>
    <n v="103"/>
    <n v="7"/>
    <n v="110"/>
    <n v="167780"/>
    <n v="0"/>
    <n v="1"/>
    <n v="1"/>
  </r>
  <r>
    <x v="8"/>
    <x v="7"/>
    <x v="14"/>
    <n v="22093"/>
    <n v="16961"/>
    <n v="39054"/>
    <n v="37"/>
    <n v="93"/>
    <n v="130"/>
    <n v="0"/>
    <n v="0"/>
    <n v="0"/>
    <n v="5"/>
    <n v="10"/>
    <n v="15"/>
    <n v="39199"/>
    <n v="2097"/>
    <n v="424"/>
    <n v="2521"/>
  </r>
  <r>
    <x v="8"/>
    <x v="7"/>
    <x v="4"/>
    <n v="170064"/>
    <n v="2976"/>
    <n v="173040"/>
    <n v="0"/>
    <n v="17"/>
    <n v="17"/>
    <n v="0"/>
    <n v="0"/>
    <n v="0"/>
    <n v="136"/>
    <n v="112"/>
    <n v="248"/>
    <n v="173305"/>
    <n v="7626"/>
    <n v="637"/>
    <n v="8263"/>
  </r>
  <r>
    <x v="8"/>
    <x v="7"/>
    <x v="8"/>
    <n v="64406"/>
    <n v="5070"/>
    <n v="69476"/>
    <n v="85"/>
    <n v="265"/>
    <n v="350"/>
    <n v="0"/>
    <n v="0"/>
    <n v="0"/>
    <n v="41"/>
    <n v="184"/>
    <n v="225"/>
    <n v="70051"/>
    <n v="816"/>
    <n v="77"/>
    <n v="893"/>
  </r>
  <r>
    <x v="8"/>
    <x v="7"/>
    <x v="5"/>
    <n v="156554"/>
    <n v="5367"/>
    <n v="161921"/>
    <n v="111"/>
    <n v="174"/>
    <n v="285"/>
    <n v="0"/>
    <n v="0"/>
    <n v="0"/>
    <n v="53"/>
    <n v="29"/>
    <n v="82"/>
    <n v="162288"/>
    <n v="3090"/>
    <n v="530"/>
    <n v="3620"/>
  </r>
  <r>
    <x v="8"/>
    <x v="7"/>
    <x v="6"/>
    <n v="206876"/>
    <n v="1779"/>
    <n v="208655"/>
    <n v="179"/>
    <n v="226"/>
    <n v="405"/>
    <n v="0"/>
    <n v="1"/>
    <n v="1"/>
    <n v="218"/>
    <n v="57"/>
    <n v="275"/>
    <n v="209336"/>
    <n v="279"/>
    <n v="0"/>
    <n v="279"/>
  </r>
  <r>
    <x v="8"/>
    <x v="7"/>
    <x v="22"/>
    <n v="0"/>
    <n v="0"/>
    <n v="0"/>
    <n v="0"/>
    <n v="0"/>
    <n v="0"/>
    <n v="0"/>
    <n v="0"/>
    <n v="0"/>
    <n v="148"/>
    <n v="0"/>
    <n v="148"/>
    <n v="148"/>
    <n v="0"/>
    <n v="0"/>
    <n v="0"/>
  </r>
  <r>
    <x v="8"/>
    <x v="8"/>
    <x v="9"/>
    <n v="43116"/>
    <n v="2200"/>
    <n v="45316"/>
    <n v="181"/>
    <n v="114"/>
    <n v="295"/>
    <n v="0"/>
    <n v="0"/>
    <n v="0"/>
    <n v="5"/>
    <n v="10"/>
    <n v="15"/>
    <n v="45626"/>
    <n v="6006"/>
    <n v="59"/>
    <n v="6065"/>
  </r>
  <r>
    <x v="8"/>
    <x v="8"/>
    <x v="28"/>
    <n v="218631"/>
    <n v="11072"/>
    <n v="229703"/>
    <n v="641"/>
    <n v="147"/>
    <n v="788"/>
    <n v="0"/>
    <n v="0"/>
    <n v="0"/>
    <n v="85"/>
    <n v="8"/>
    <n v="93"/>
    <n v="230584"/>
    <n v="1547"/>
    <n v="691"/>
    <n v="2238"/>
  </r>
  <r>
    <x v="8"/>
    <x v="8"/>
    <x v="7"/>
    <n v="105213"/>
    <n v="16171"/>
    <n v="121384"/>
    <n v="228"/>
    <n v="320"/>
    <n v="548"/>
    <n v="0"/>
    <n v="0"/>
    <n v="0"/>
    <n v="16"/>
    <n v="10"/>
    <n v="26"/>
    <n v="121958"/>
    <n v="370"/>
    <n v="0"/>
    <n v="370"/>
  </r>
  <r>
    <x v="8"/>
    <x v="8"/>
    <x v="23"/>
    <n v="11789"/>
    <n v="7757"/>
    <n v="19546"/>
    <n v="73"/>
    <n v="147"/>
    <n v="220"/>
    <n v="0"/>
    <n v="0"/>
    <n v="0"/>
    <n v="221"/>
    <n v="1"/>
    <n v="222"/>
    <n v="19988"/>
    <n v="48"/>
    <n v="180"/>
    <n v="228"/>
  </r>
  <r>
    <x v="8"/>
    <x v="8"/>
    <x v="31"/>
    <n v="73241"/>
    <n v="3243"/>
    <n v="76484"/>
    <n v="648"/>
    <n v="943"/>
    <n v="1591"/>
    <n v="0"/>
    <n v="0"/>
    <n v="0"/>
    <n v="32"/>
    <n v="63"/>
    <n v="95"/>
    <n v="78170"/>
    <n v="352"/>
    <n v="44"/>
    <n v="396"/>
  </r>
  <r>
    <x v="8"/>
    <x v="8"/>
    <x v="4"/>
    <n v="115531"/>
    <n v="3058"/>
    <n v="118589"/>
    <n v="669"/>
    <n v="357"/>
    <n v="1026"/>
    <n v="0"/>
    <n v="1"/>
    <n v="1"/>
    <n v="523"/>
    <n v="57"/>
    <n v="580"/>
    <n v="120196"/>
    <n v="944"/>
    <n v="41"/>
    <n v="985"/>
  </r>
  <r>
    <x v="8"/>
    <x v="8"/>
    <x v="32"/>
    <n v="27556"/>
    <n v="3958"/>
    <n v="31514"/>
    <n v="539"/>
    <n v="322"/>
    <n v="861"/>
    <n v="0"/>
    <n v="1"/>
    <n v="1"/>
    <n v="6"/>
    <n v="62"/>
    <n v="68"/>
    <n v="32444"/>
    <n v="535"/>
    <n v="536"/>
    <n v="1071"/>
  </r>
  <r>
    <x v="8"/>
    <x v="8"/>
    <x v="8"/>
    <n v="53587"/>
    <n v="1006"/>
    <n v="54593"/>
    <n v="115"/>
    <n v="277"/>
    <n v="392"/>
    <n v="0"/>
    <n v="0"/>
    <n v="0"/>
    <n v="58"/>
    <n v="219"/>
    <n v="277"/>
    <n v="55262"/>
    <n v="6258"/>
    <n v="1"/>
    <n v="6259"/>
  </r>
  <r>
    <x v="8"/>
    <x v="8"/>
    <x v="6"/>
    <n v="210303"/>
    <n v="4411"/>
    <n v="214714"/>
    <n v="667"/>
    <n v="843"/>
    <n v="1510"/>
    <n v="0"/>
    <n v="0"/>
    <n v="0"/>
    <n v="150"/>
    <n v="72"/>
    <n v="222"/>
    <n v="216446"/>
    <n v="2046"/>
    <n v="67"/>
    <n v="2113"/>
  </r>
  <r>
    <x v="9"/>
    <x v="0"/>
    <x v="0"/>
    <n v="22352"/>
    <n v="4465"/>
    <n v="26817"/>
    <n v="81"/>
    <n v="83"/>
    <n v="164"/>
    <n v="0"/>
    <n v="0"/>
    <n v="0"/>
    <n v="0"/>
    <n v="0"/>
    <n v="0"/>
    <n v="26981"/>
    <n v="267"/>
    <n v="0"/>
    <n v="267"/>
  </r>
  <r>
    <x v="9"/>
    <x v="0"/>
    <x v="2"/>
    <n v="15284"/>
    <n v="314"/>
    <n v="15598"/>
    <n v="157"/>
    <n v="11"/>
    <n v="168"/>
    <n v="0"/>
    <n v="0"/>
    <n v="0"/>
    <n v="0"/>
    <n v="5"/>
    <n v="5"/>
    <n v="15771"/>
    <n v="6292"/>
    <n v="885"/>
    <n v="7177"/>
  </r>
  <r>
    <x v="9"/>
    <x v="0"/>
    <x v="1"/>
    <n v="5640"/>
    <n v="351"/>
    <n v="5991"/>
    <n v="50"/>
    <n v="2"/>
    <n v="52"/>
    <n v="0"/>
    <n v="0"/>
    <n v="0"/>
    <n v="0"/>
    <n v="5"/>
    <n v="5"/>
    <n v="6048"/>
    <n v="3047"/>
    <n v="75"/>
    <n v="3122"/>
  </r>
  <r>
    <x v="9"/>
    <x v="0"/>
    <x v="3"/>
    <n v="2685"/>
    <n v="2773"/>
    <n v="5458"/>
    <n v="20"/>
    <n v="22"/>
    <n v="42"/>
    <n v="0"/>
    <n v="0"/>
    <n v="0"/>
    <n v="0"/>
    <n v="0"/>
    <n v="0"/>
    <n v="5500"/>
    <n v="492"/>
    <n v="0"/>
    <n v="492"/>
  </r>
  <r>
    <x v="9"/>
    <x v="0"/>
    <x v="4"/>
    <n v="18966"/>
    <n v="1612"/>
    <n v="20578"/>
    <n v="147"/>
    <n v="159"/>
    <n v="306"/>
    <n v="0"/>
    <n v="0"/>
    <n v="0"/>
    <n v="2"/>
    <n v="5"/>
    <n v="7"/>
    <n v="20891"/>
    <n v="311"/>
    <n v="0"/>
    <n v="311"/>
  </r>
  <r>
    <x v="9"/>
    <x v="0"/>
    <x v="5"/>
    <n v="1898"/>
    <n v="809"/>
    <n v="2707"/>
    <n v="0"/>
    <n v="0"/>
    <n v="0"/>
    <n v="0"/>
    <n v="0"/>
    <n v="0"/>
    <n v="0"/>
    <n v="0"/>
    <n v="0"/>
    <n v="2707"/>
    <n v="282"/>
    <n v="0"/>
    <n v="282"/>
  </r>
  <r>
    <x v="9"/>
    <x v="0"/>
    <x v="6"/>
    <n v="28856"/>
    <n v="3517"/>
    <n v="32373"/>
    <n v="117"/>
    <n v="77"/>
    <n v="194"/>
    <n v="0"/>
    <n v="0"/>
    <n v="0"/>
    <n v="0"/>
    <n v="0"/>
    <n v="0"/>
    <n v="32567"/>
    <n v="814"/>
    <n v="0"/>
    <n v="814"/>
  </r>
  <r>
    <x v="9"/>
    <x v="1"/>
    <x v="9"/>
    <n v="4161"/>
    <n v="354"/>
    <n v="4515"/>
    <n v="24"/>
    <n v="20"/>
    <n v="44"/>
    <n v="0"/>
    <n v="0"/>
    <n v="0"/>
    <n v="0"/>
    <n v="0"/>
    <n v="0"/>
    <n v="4559"/>
    <n v="206"/>
    <n v="372"/>
    <n v="578"/>
  </r>
  <r>
    <x v="9"/>
    <x v="1"/>
    <x v="7"/>
    <n v="2288"/>
    <n v="358"/>
    <n v="2646"/>
    <n v="18"/>
    <n v="24"/>
    <n v="42"/>
    <n v="0"/>
    <n v="0"/>
    <n v="0"/>
    <n v="0"/>
    <n v="0"/>
    <n v="0"/>
    <n v="2688"/>
    <n v="0"/>
    <n v="0"/>
    <n v="0"/>
  </r>
  <r>
    <x v="9"/>
    <x v="1"/>
    <x v="9"/>
    <n v="257356"/>
    <n v="6788"/>
    <n v="264144"/>
    <n v="2759"/>
    <n v="815"/>
    <n v="3574"/>
    <n v="2"/>
    <n v="8"/>
    <n v="10"/>
    <n v="250"/>
    <n v="97"/>
    <n v="347"/>
    <n v="268075"/>
    <n v="38011"/>
    <n v="148"/>
    <n v="38159"/>
  </r>
  <r>
    <x v="9"/>
    <x v="1"/>
    <x v="10"/>
    <n v="192130"/>
    <n v="14170"/>
    <n v="206300"/>
    <n v="735"/>
    <n v="345"/>
    <n v="1080"/>
    <n v="0"/>
    <n v="7"/>
    <n v="7"/>
    <n v="146"/>
    <n v="153"/>
    <n v="299"/>
    <n v="207686"/>
    <n v="2574"/>
    <n v="2"/>
    <n v="2576"/>
  </r>
  <r>
    <x v="9"/>
    <x v="1"/>
    <x v="0"/>
    <n v="537444"/>
    <n v="77347"/>
    <n v="614791"/>
    <n v="4426"/>
    <n v="4890"/>
    <n v="9316"/>
    <n v="7"/>
    <n v="12"/>
    <n v="19"/>
    <n v="251"/>
    <n v="150"/>
    <n v="401"/>
    <n v="624527"/>
    <n v="663"/>
    <n v="8"/>
    <n v="671"/>
  </r>
  <r>
    <x v="9"/>
    <x v="1"/>
    <x v="11"/>
    <n v="40675"/>
    <n v="5845"/>
    <n v="46520"/>
    <n v="619"/>
    <n v="461"/>
    <n v="1080"/>
    <n v="0"/>
    <n v="0"/>
    <n v="0"/>
    <n v="252"/>
    <n v="106"/>
    <n v="358"/>
    <n v="47958"/>
    <n v="378"/>
    <n v="27"/>
    <n v="405"/>
  </r>
  <r>
    <x v="9"/>
    <x v="1"/>
    <x v="12"/>
    <n v="0"/>
    <n v="0"/>
    <n v="0"/>
    <n v="0"/>
    <n v="0"/>
    <n v="0"/>
    <n v="0"/>
    <n v="0"/>
    <n v="0"/>
    <n v="40"/>
    <n v="96"/>
    <n v="136"/>
    <n v="136"/>
    <n v="0"/>
    <n v="0"/>
    <n v="0"/>
  </r>
  <r>
    <x v="9"/>
    <x v="1"/>
    <x v="13"/>
    <n v="334697"/>
    <n v="15626"/>
    <n v="350323"/>
    <n v="2467"/>
    <n v="1836"/>
    <n v="4303"/>
    <n v="5"/>
    <n v="4"/>
    <n v="9"/>
    <n v="517"/>
    <n v="200"/>
    <n v="717"/>
    <n v="355352"/>
    <n v="12368"/>
    <n v="253"/>
    <n v="12621"/>
  </r>
  <r>
    <x v="9"/>
    <x v="1"/>
    <x v="3"/>
    <n v="184209"/>
    <n v="53046"/>
    <n v="237255"/>
    <n v="2580"/>
    <n v="1722"/>
    <n v="4302"/>
    <n v="0"/>
    <n v="0"/>
    <n v="0"/>
    <n v="401"/>
    <n v="187"/>
    <n v="588"/>
    <n v="242145"/>
    <n v="8845"/>
    <n v="161"/>
    <n v="9006"/>
  </r>
  <r>
    <x v="9"/>
    <x v="1"/>
    <x v="7"/>
    <n v="215735"/>
    <n v="35292"/>
    <n v="251027"/>
    <n v="1972"/>
    <n v="1475"/>
    <n v="3447"/>
    <n v="4"/>
    <n v="9"/>
    <n v="13"/>
    <n v="48"/>
    <n v="60"/>
    <n v="108"/>
    <n v="254595"/>
    <n v="9366"/>
    <n v="6"/>
    <n v="9372"/>
  </r>
  <r>
    <x v="9"/>
    <x v="1"/>
    <x v="14"/>
    <n v="108857"/>
    <n v="45223"/>
    <n v="154080"/>
    <n v="1044"/>
    <n v="1121"/>
    <n v="2165"/>
    <n v="4"/>
    <n v="17"/>
    <n v="21"/>
    <n v="46"/>
    <n v="36"/>
    <n v="82"/>
    <n v="156348"/>
    <n v="4697"/>
    <n v="17"/>
    <n v="4714"/>
  </r>
  <r>
    <x v="9"/>
    <x v="1"/>
    <x v="15"/>
    <n v="0"/>
    <n v="0"/>
    <n v="0"/>
    <n v="0"/>
    <n v="0"/>
    <n v="0"/>
    <n v="0"/>
    <n v="0"/>
    <n v="0"/>
    <n v="82"/>
    <n v="59"/>
    <n v="141"/>
    <n v="141"/>
    <n v="0"/>
    <n v="0"/>
    <n v="0"/>
  </r>
  <r>
    <x v="9"/>
    <x v="1"/>
    <x v="4"/>
    <n v="369075"/>
    <n v="24519"/>
    <n v="393594"/>
    <n v="6587"/>
    <n v="5173"/>
    <n v="11760"/>
    <n v="10"/>
    <n v="20"/>
    <n v="30"/>
    <n v="588"/>
    <n v="305"/>
    <n v="893"/>
    <n v="406277"/>
    <n v="1676"/>
    <n v="5"/>
    <n v="1681"/>
  </r>
  <r>
    <x v="9"/>
    <x v="1"/>
    <x v="8"/>
    <n v="227587"/>
    <n v="12093"/>
    <n v="239680"/>
    <n v="1453"/>
    <n v="865"/>
    <n v="2318"/>
    <n v="0"/>
    <n v="18"/>
    <n v="18"/>
    <n v="205"/>
    <n v="611"/>
    <n v="816"/>
    <n v="242832"/>
    <n v="6851"/>
    <n v="14"/>
    <n v="6865"/>
  </r>
  <r>
    <x v="9"/>
    <x v="1"/>
    <x v="5"/>
    <n v="97324"/>
    <n v="9149"/>
    <n v="106473"/>
    <n v="1025"/>
    <n v="912"/>
    <n v="1937"/>
    <n v="0"/>
    <n v="0"/>
    <n v="0"/>
    <n v="79"/>
    <n v="77"/>
    <n v="156"/>
    <n v="108566"/>
    <n v="6340"/>
    <n v="0"/>
    <n v="6340"/>
  </r>
  <r>
    <x v="9"/>
    <x v="1"/>
    <x v="6"/>
    <n v="408868"/>
    <n v="49278"/>
    <n v="458146"/>
    <n v="1880"/>
    <n v="2544"/>
    <n v="4424"/>
    <n v="0"/>
    <n v="44"/>
    <n v="44"/>
    <n v="285"/>
    <n v="264"/>
    <n v="549"/>
    <n v="463163"/>
    <n v="50"/>
    <n v="7"/>
    <n v="57"/>
  </r>
  <r>
    <x v="9"/>
    <x v="1"/>
    <x v="16"/>
    <n v="0"/>
    <n v="0"/>
    <n v="0"/>
    <n v="0"/>
    <n v="0"/>
    <n v="0"/>
    <n v="0"/>
    <n v="0"/>
    <n v="0"/>
    <n v="298"/>
    <n v="2"/>
    <n v="300"/>
    <n v="300"/>
    <n v="0"/>
    <n v="0"/>
    <n v="0"/>
  </r>
  <r>
    <x v="9"/>
    <x v="1"/>
    <x v="17"/>
    <n v="12511"/>
    <n v="0"/>
    <n v="12511"/>
    <n v="0"/>
    <n v="0"/>
    <n v="0"/>
    <n v="0"/>
    <n v="0"/>
    <n v="0"/>
    <n v="0"/>
    <n v="0"/>
    <n v="0"/>
    <n v="12511"/>
    <n v="0"/>
    <n v="0"/>
    <n v="0"/>
  </r>
  <r>
    <x v="9"/>
    <x v="2"/>
    <x v="9"/>
    <n v="53292"/>
    <n v="6018"/>
    <n v="59310"/>
    <n v="999"/>
    <n v="594"/>
    <n v="1593"/>
    <n v="0"/>
    <n v="8"/>
    <n v="8"/>
    <n v="199"/>
    <n v="153"/>
    <n v="352"/>
    <n v="61263"/>
    <n v="1706"/>
    <n v="8"/>
    <n v="1714"/>
  </r>
  <r>
    <x v="9"/>
    <x v="2"/>
    <x v="0"/>
    <n v="211022"/>
    <n v="34718"/>
    <n v="245740"/>
    <n v="3001"/>
    <n v="2275"/>
    <n v="5276"/>
    <n v="5"/>
    <n v="30"/>
    <n v="35"/>
    <n v="376"/>
    <n v="196"/>
    <n v="572"/>
    <n v="251623"/>
    <n v="637"/>
    <n v="6"/>
    <n v="643"/>
  </r>
  <r>
    <x v="9"/>
    <x v="2"/>
    <x v="18"/>
    <n v="14674"/>
    <n v="2638"/>
    <n v="17312"/>
    <n v="346"/>
    <n v="240"/>
    <n v="586"/>
    <n v="0"/>
    <n v="0"/>
    <n v="0"/>
    <n v="125"/>
    <n v="54"/>
    <n v="179"/>
    <n v="18077"/>
    <n v="381"/>
    <n v="3"/>
    <n v="384"/>
  </r>
  <r>
    <x v="9"/>
    <x v="2"/>
    <x v="19"/>
    <n v="50996"/>
    <n v="3240"/>
    <n v="54236"/>
    <n v="208"/>
    <n v="180"/>
    <n v="388"/>
    <n v="0"/>
    <n v="0"/>
    <n v="0"/>
    <n v="46"/>
    <n v="32"/>
    <n v="78"/>
    <n v="54702"/>
    <n v="884"/>
    <n v="14"/>
    <n v="898"/>
  </r>
  <r>
    <x v="9"/>
    <x v="2"/>
    <x v="20"/>
    <n v="0"/>
    <n v="0"/>
    <n v="0"/>
    <n v="0"/>
    <n v="0"/>
    <n v="0"/>
    <n v="0"/>
    <n v="0"/>
    <n v="0"/>
    <n v="97"/>
    <n v="41"/>
    <n v="138"/>
    <n v="138"/>
    <n v="3"/>
    <n v="0"/>
    <n v="3"/>
  </r>
  <r>
    <x v="9"/>
    <x v="2"/>
    <x v="21"/>
    <n v="27522"/>
    <n v="791"/>
    <n v="28313"/>
    <n v="1287"/>
    <n v="207"/>
    <n v="1494"/>
    <n v="0"/>
    <n v="0"/>
    <n v="0"/>
    <n v="471"/>
    <n v="104"/>
    <n v="575"/>
    <n v="30382"/>
    <n v="663"/>
    <n v="39"/>
    <n v="702"/>
  </r>
  <r>
    <x v="9"/>
    <x v="2"/>
    <x v="22"/>
    <n v="126846"/>
    <n v="7917"/>
    <n v="134763"/>
    <n v="1672"/>
    <n v="1032"/>
    <n v="2704"/>
    <n v="0"/>
    <n v="32"/>
    <n v="32"/>
    <n v="289"/>
    <n v="258"/>
    <n v="547"/>
    <n v="138046"/>
    <n v="11182"/>
    <n v="164"/>
    <n v="11346"/>
  </r>
  <r>
    <x v="9"/>
    <x v="2"/>
    <x v="7"/>
    <n v="147033"/>
    <n v="20962"/>
    <n v="167995"/>
    <n v="1460"/>
    <n v="1272"/>
    <n v="2732"/>
    <n v="2"/>
    <n v="8"/>
    <n v="10"/>
    <n v="144"/>
    <n v="82"/>
    <n v="226"/>
    <n v="170963"/>
    <n v="148"/>
    <n v="0"/>
    <n v="148"/>
  </r>
  <r>
    <x v="9"/>
    <x v="2"/>
    <x v="14"/>
    <n v="65820"/>
    <n v="45081"/>
    <n v="110901"/>
    <n v="553"/>
    <n v="1178"/>
    <n v="1731"/>
    <n v="0"/>
    <n v="1"/>
    <n v="1"/>
    <n v="128"/>
    <n v="39"/>
    <n v="167"/>
    <n v="112800"/>
    <n v="7303"/>
    <n v="2"/>
    <n v="7305"/>
  </r>
  <r>
    <x v="9"/>
    <x v="2"/>
    <x v="23"/>
    <n v="80391"/>
    <n v="71330"/>
    <n v="151721"/>
    <n v="1141"/>
    <n v="1916"/>
    <n v="3057"/>
    <n v="3"/>
    <n v="4"/>
    <n v="7"/>
    <n v="592"/>
    <n v="202"/>
    <n v="794"/>
    <n v="155579"/>
    <n v="45"/>
    <n v="5"/>
    <n v="50"/>
  </r>
  <r>
    <x v="9"/>
    <x v="2"/>
    <x v="24"/>
    <n v="0"/>
    <n v="0"/>
    <n v="0"/>
    <n v="0"/>
    <n v="0"/>
    <n v="0"/>
    <n v="0"/>
    <n v="0"/>
    <n v="0"/>
    <n v="397"/>
    <n v="68"/>
    <n v="465"/>
    <n v="465"/>
    <n v="3"/>
    <n v="0"/>
    <n v="3"/>
  </r>
  <r>
    <x v="9"/>
    <x v="2"/>
    <x v="4"/>
    <n v="274390"/>
    <n v="12582"/>
    <n v="286972"/>
    <n v="5124"/>
    <n v="7141"/>
    <n v="12265"/>
    <n v="24"/>
    <n v="44"/>
    <n v="68"/>
    <n v="1186"/>
    <n v="685"/>
    <n v="1871"/>
    <n v="301176"/>
    <n v="7517"/>
    <n v="22"/>
    <n v="7539"/>
  </r>
  <r>
    <x v="9"/>
    <x v="2"/>
    <x v="8"/>
    <n v="98103"/>
    <n v="6397"/>
    <n v="104500"/>
    <n v="1699"/>
    <n v="919"/>
    <n v="2618"/>
    <n v="8"/>
    <n v="28"/>
    <n v="36"/>
    <n v="360"/>
    <n v="633"/>
    <n v="993"/>
    <n v="108147"/>
    <n v="951"/>
    <n v="0"/>
    <n v="951"/>
  </r>
  <r>
    <x v="9"/>
    <x v="2"/>
    <x v="25"/>
    <n v="103433"/>
    <n v="4830"/>
    <n v="108263"/>
    <n v="946"/>
    <n v="1412"/>
    <n v="2358"/>
    <n v="0"/>
    <n v="0"/>
    <n v="0"/>
    <n v="443"/>
    <n v="317"/>
    <n v="760"/>
    <n v="111381"/>
    <n v="50513"/>
    <n v="690"/>
    <n v="51203"/>
  </r>
  <r>
    <x v="9"/>
    <x v="2"/>
    <x v="5"/>
    <n v="90749"/>
    <n v="6833"/>
    <n v="97582"/>
    <n v="1444"/>
    <n v="834"/>
    <n v="2278"/>
    <n v="0"/>
    <n v="0"/>
    <n v="0"/>
    <n v="215"/>
    <n v="65"/>
    <n v="280"/>
    <n v="100140"/>
    <n v="3042"/>
    <n v="7"/>
    <n v="3049"/>
  </r>
  <r>
    <x v="9"/>
    <x v="2"/>
    <x v="6"/>
    <n v="322208"/>
    <n v="14498"/>
    <n v="336706"/>
    <n v="7789"/>
    <n v="3119"/>
    <n v="10908"/>
    <n v="11"/>
    <n v="29"/>
    <n v="40"/>
    <n v="1027"/>
    <n v="379"/>
    <n v="1406"/>
    <n v="349060"/>
    <n v="1748"/>
    <n v="9"/>
    <n v="1757"/>
  </r>
  <r>
    <x v="9"/>
    <x v="2"/>
    <x v="17"/>
    <n v="0"/>
    <n v="104"/>
    <n v="104"/>
    <n v="0"/>
    <n v="0"/>
    <n v="0"/>
    <n v="0"/>
    <n v="0"/>
    <n v="0"/>
    <n v="0"/>
    <n v="0"/>
    <n v="0"/>
    <n v="104"/>
    <n v="0"/>
    <n v="0"/>
    <n v="0"/>
  </r>
  <r>
    <x v="9"/>
    <x v="2"/>
    <x v="28"/>
    <n v="0"/>
    <n v="564"/>
    <n v="564"/>
    <n v="0"/>
    <n v="0"/>
    <n v="0"/>
    <n v="0"/>
    <n v="0"/>
    <n v="0"/>
    <n v="0"/>
    <n v="0"/>
    <n v="0"/>
    <n v="564"/>
    <n v="0"/>
    <n v="0"/>
    <n v="0"/>
  </r>
  <r>
    <x v="9"/>
    <x v="2"/>
    <x v="3"/>
    <n v="1449"/>
    <n v="1657"/>
    <n v="3106"/>
    <n v="0"/>
    <n v="0"/>
    <n v="0"/>
    <n v="0"/>
    <n v="0"/>
    <n v="0"/>
    <n v="0"/>
    <n v="0"/>
    <n v="0"/>
    <n v="3106"/>
    <n v="0"/>
    <n v="0"/>
    <n v="0"/>
  </r>
  <r>
    <x v="9"/>
    <x v="2"/>
    <x v="11"/>
    <n v="0"/>
    <n v="0"/>
    <n v="0"/>
    <n v="0"/>
    <n v="0"/>
    <n v="0"/>
    <n v="0"/>
    <n v="0"/>
    <n v="0"/>
    <n v="4"/>
    <n v="0"/>
    <n v="4"/>
    <n v="4"/>
    <n v="0"/>
    <n v="0"/>
    <n v="0"/>
  </r>
  <r>
    <x v="9"/>
    <x v="2"/>
    <x v="27"/>
    <n v="0"/>
    <n v="0"/>
    <n v="0"/>
    <n v="0"/>
    <n v="0"/>
    <n v="0"/>
    <n v="0"/>
    <n v="0"/>
    <n v="0"/>
    <n v="50"/>
    <n v="0"/>
    <n v="50"/>
    <n v="50"/>
    <n v="0"/>
    <n v="0"/>
    <n v="0"/>
  </r>
  <r>
    <x v="9"/>
    <x v="2"/>
    <x v="26"/>
    <n v="0"/>
    <n v="0"/>
    <n v="0"/>
    <n v="0"/>
    <n v="0"/>
    <n v="0"/>
    <n v="0"/>
    <n v="0"/>
    <n v="0"/>
    <n v="10"/>
    <n v="0"/>
    <n v="10"/>
    <n v="10"/>
    <n v="0"/>
    <n v="0"/>
    <n v="0"/>
  </r>
  <r>
    <x v="9"/>
    <x v="2"/>
    <x v="2"/>
    <n v="0"/>
    <n v="0"/>
    <n v="0"/>
    <n v="0"/>
    <n v="0"/>
    <n v="0"/>
    <n v="0"/>
    <n v="0"/>
    <n v="0"/>
    <n v="1"/>
    <n v="0"/>
    <n v="1"/>
    <n v="1"/>
    <n v="0"/>
    <n v="0"/>
    <n v="0"/>
  </r>
  <r>
    <x v="9"/>
    <x v="3"/>
    <x v="9"/>
    <n v="61598"/>
    <n v="1437"/>
    <n v="63035"/>
    <n v="1197"/>
    <n v="187"/>
    <n v="1384"/>
    <n v="0"/>
    <n v="0"/>
    <n v="0"/>
    <n v="64"/>
    <n v="4"/>
    <n v="68"/>
    <n v="64487"/>
    <n v="6944"/>
    <n v="43"/>
    <n v="6987"/>
  </r>
  <r>
    <x v="9"/>
    <x v="3"/>
    <x v="0"/>
    <n v="69916"/>
    <n v="5356"/>
    <n v="75272"/>
    <n v="1592"/>
    <n v="865"/>
    <n v="2457"/>
    <n v="0"/>
    <n v="0"/>
    <n v="0"/>
    <n v="108"/>
    <n v="10"/>
    <n v="118"/>
    <n v="77847"/>
    <n v="4670"/>
    <n v="0"/>
    <n v="4670"/>
  </r>
  <r>
    <x v="9"/>
    <x v="3"/>
    <x v="11"/>
    <n v="8681"/>
    <n v="1492"/>
    <n v="10173"/>
    <n v="133"/>
    <n v="105"/>
    <n v="238"/>
    <n v="0"/>
    <n v="0"/>
    <n v="0"/>
    <n v="28"/>
    <n v="41"/>
    <n v="69"/>
    <n v="10480"/>
    <n v="275"/>
    <n v="0"/>
    <n v="275"/>
  </r>
  <r>
    <x v="9"/>
    <x v="3"/>
    <x v="13"/>
    <n v="65671"/>
    <n v="1917"/>
    <n v="67588"/>
    <n v="665"/>
    <n v="354"/>
    <n v="1019"/>
    <n v="0"/>
    <n v="0"/>
    <n v="0"/>
    <n v="75"/>
    <n v="61"/>
    <n v="136"/>
    <n v="68743"/>
    <n v="3087"/>
    <n v="0"/>
    <n v="3087"/>
  </r>
  <r>
    <x v="9"/>
    <x v="3"/>
    <x v="3"/>
    <n v="20640"/>
    <n v="5631"/>
    <n v="26271"/>
    <n v="496"/>
    <n v="420"/>
    <n v="916"/>
    <n v="0"/>
    <n v="0"/>
    <n v="0"/>
    <n v="101"/>
    <n v="41"/>
    <n v="142"/>
    <n v="27329"/>
    <n v="482"/>
    <n v="2"/>
    <n v="484"/>
  </r>
  <r>
    <x v="9"/>
    <x v="3"/>
    <x v="7"/>
    <n v="26363"/>
    <n v="6534"/>
    <n v="32897"/>
    <n v="463"/>
    <n v="611"/>
    <n v="1074"/>
    <n v="0"/>
    <n v="0"/>
    <n v="0"/>
    <n v="16"/>
    <n v="3"/>
    <n v="19"/>
    <n v="33990"/>
    <n v="715"/>
    <n v="0"/>
    <n v="715"/>
  </r>
  <r>
    <x v="9"/>
    <x v="3"/>
    <x v="4"/>
    <n v="89290"/>
    <n v="1864"/>
    <n v="91154"/>
    <n v="3644"/>
    <n v="962"/>
    <n v="4606"/>
    <n v="0"/>
    <n v="0"/>
    <n v="0"/>
    <n v="61"/>
    <n v="54"/>
    <n v="115"/>
    <n v="95875"/>
    <n v="18"/>
    <n v="0"/>
    <n v="18"/>
  </r>
  <r>
    <x v="9"/>
    <x v="3"/>
    <x v="8"/>
    <n v="35164"/>
    <n v="2126"/>
    <n v="37290"/>
    <n v="586"/>
    <n v="265"/>
    <n v="851"/>
    <n v="0"/>
    <n v="0"/>
    <n v="0"/>
    <n v="48"/>
    <n v="29"/>
    <n v="77"/>
    <n v="38218"/>
    <n v="0"/>
    <n v="0"/>
    <n v="0"/>
  </r>
  <r>
    <x v="9"/>
    <x v="3"/>
    <x v="6"/>
    <n v="59698"/>
    <n v="3390"/>
    <n v="63088"/>
    <n v="800"/>
    <n v="424"/>
    <n v="1224"/>
    <n v="0"/>
    <n v="0"/>
    <n v="0"/>
    <n v="40"/>
    <n v="34"/>
    <n v="74"/>
    <n v="64386"/>
    <n v="17"/>
    <n v="0"/>
    <n v="17"/>
  </r>
  <r>
    <x v="9"/>
    <x v="4"/>
    <x v="0"/>
    <n v="96431"/>
    <n v="0"/>
    <n v="96431"/>
    <n v="3443"/>
    <n v="65"/>
    <n v="3508"/>
    <n v="0"/>
    <n v="0"/>
    <n v="0"/>
    <n v="52"/>
    <n v="5"/>
    <n v="57"/>
    <n v="99996"/>
    <n v="2220"/>
    <n v="84"/>
    <n v="2304"/>
  </r>
  <r>
    <x v="9"/>
    <x v="4"/>
    <x v="16"/>
    <n v="92593"/>
    <n v="2728"/>
    <n v="95321"/>
    <n v="2375"/>
    <n v="241"/>
    <n v="2616"/>
    <n v="0"/>
    <n v="1"/>
    <n v="1"/>
    <n v="173"/>
    <n v="87"/>
    <n v="260"/>
    <n v="98198"/>
    <n v="5393"/>
    <n v="0"/>
    <n v="5393"/>
  </r>
  <r>
    <x v="9"/>
    <x v="4"/>
    <x v="4"/>
    <n v="66457"/>
    <n v="2202"/>
    <n v="68659"/>
    <n v="3192"/>
    <n v="433"/>
    <n v="3625"/>
    <n v="0"/>
    <n v="0"/>
    <n v="0"/>
    <n v="64"/>
    <n v="40"/>
    <n v="104"/>
    <n v="72388"/>
    <n v="2454"/>
    <n v="0"/>
    <n v="2454"/>
  </r>
  <r>
    <x v="9"/>
    <x v="4"/>
    <x v="6"/>
    <n v="77799"/>
    <n v="1250"/>
    <n v="79049"/>
    <n v="2011"/>
    <n v="123"/>
    <n v="2134"/>
    <n v="0"/>
    <n v="0"/>
    <n v="0"/>
    <n v="185"/>
    <n v="11"/>
    <n v="196"/>
    <n v="81379"/>
    <n v="0"/>
    <n v="0"/>
    <n v="0"/>
  </r>
  <r>
    <x v="9"/>
    <x v="5"/>
    <x v="9"/>
    <n v="81203"/>
    <n v="54"/>
    <n v="81257"/>
    <n v="525"/>
    <n v="42"/>
    <n v="567"/>
    <n v="0"/>
    <n v="1"/>
    <n v="1"/>
    <n v="9"/>
    <n v="9"/>
    <n v="18"/>
    <n v="81843"/>
    <n v="2557"/>
    <n v="0"/>
    <n v="2557"/>
  </r>
  <r>
    <x v="9"/>
    <x v="5"/>
    <x v="36"/>
    <n v="45964"/>
    <n v="3145"/>
    <n v="49109"/>
    <n v="321"/>
    <n v="161"/>
    <n v="482"/>
    <n v="0"/>
    <n v="0"/>
    <n v="0"/>
    <n v="62"/>
    <n v="45"/>
    <n v="107"/>
    <n v="49698"/>
    <n v="4789"/>
    <n v="0"/>
    <n v="4789"/>
  </r>
  <r>
    <x v="9"/>
    <x v="5"/>
    <x v="26"/>
    <n v="60129"/>
    <n v="1487"/>
    <n v="61616"/>
    <n v="619"/>
    <n v="110"/>
    <n v="729"/>
    <n v="0"/>
    <n v="0"/>
    <n v="0"/>
    <n v="19"/>
    <n v="26"/>
    <n v="45"/>
    <n v="62390"/>
    <n v="10725"/>
    <n v="356"/>
    <n v="11081"/>
  </r>
  <r>
    <x v="9"/>
    <x v="5"/>
    <x v="17"/>
    <n v="235120"/>
    <n v="879"/>
    <n v="235999"/>
    <n v="323"/>
    <n v="24"/>
    <n v="347"/>
    <n v="0"/>
    <n v="0"/>
    <n v="0"/>
    <n v="0"/>
    <n v="0"/>
    <n v="0"/>
    <n v="236346"/>
    <n v="122"/>
    <n v="0"/>
    <n v="122"/>
  </r>
  <r>
    <x v="9"/>
    <x v="5"/>
    <x v="7"/>
    <n v="70269"/>
    <n v="3699"/>
    <n v="73968"/>
    <n v="106"/>
    <n v="110"/>
    <n v="216"/>
    <n v="0"/>
    <n v="0"/>
    <n v="0"/>
    <n v="5"/>
    <n v="2"/>
    <n v="7"/>
    <n v="74191"/>
    <n v="21"/>
    <n v="0"/>
    <n v="21"/>
  </r>
  <r>
    <x v="9"/>
    <x v="5"/>
    <x v="4"/>
    <n v="193418"/>
    <n v="4870"/>
    <n v="198288"/>
    <n v="482"/>
    <n v="286"/>
    <n v="768"/>
    <n v="0"/>
    <n v="0"/>
    <n v="0"/>
    <n v="14"/>
    <n v="28"/>
    <n v="42"/>
    <n v="199098"/>
    <n v="5724"/>
    <n v="0"/>
    <n v="5724"/>
  </r>
  <r>
    <x v="9"/>
    <x v="5"/>
    <x v="8"/>
    <n v="30405"/>
    <n v="196"/>
    <n v="30601"/>
    <n v="211"/>
    <n v="116"/>
    <n v="327"/>
    <n v="0"/>
    <n v="0"/>
    <n v="0"/>
    <n v="20"/>
    <n v="34"/>
    <n v="54"/>
    <n v="30982"/>
    <n v="6676"/>
    <n v="0"/>
    <n v="6676"/>
  </r>
  <r>
    <x v="9"/>
    <x v="5"/>
    <x v="6"/>
    <n v="126929"/>
    <n v="4759"/>
    <n v="131688"/>
    <n v="338"/>
    <n v="152"/>
    <n v="490"/>
    <n v="0"/>
    <n v="0"/>
    <n v="0"/>
    <n v="12"/>
    <n v="10"/>
    <n v="22"/>
    <n v="132200"/>
    <n v="932"/>
    <n v="0"/>
    <n v="932"/>
  </r>
  <r>
    <x v="9"/>
    <x v="6"/>
    <x v="9"/>
    <n v="75752"/>
    <n v="445"/>
    <n v="76197"/>
    <n v="176"/>
    <n v="40"/>
    <n v="216"/>
    <n v="0"/>
    <n v="0"/>
    <n v="0"/>
    <n v="12"/>
    <n v="4"/>
    <n v="16"/>
    <n v="76429"/>
    <n v="9553"/>
    <n v="0"/>
    <n v="9553"/>
  </r>
  <r>
    <x v="9"/>
    <x v="6"/>
    <x v="27"/>
    <n v="6802"/>
    <n v="143"/>
    <n v="6945"/>
    <n v="0"/>
    <n v="0"/>
    <n v="0"/>
    <n v="0"/>
    <n v="0"/>
    <n v="0"/>
    <n v="0"/>
    <n v="0"/>
    <n v="0"/>
    <n v="6945"/>
    <n v="258"/>
    <n v="0"/>
    <n v="258"/>
  </r>
  <r>
    <x v="9"/>
    <x v="6"/>
    <x v="28"/>
    <n v="47347"/>
    <n v="2482"/>
    <n v="49829"/>
    <n v="289"/>
    <n v="49"/>
    <n v="338"/>
    <n v="0"/>
    <n v="0"/>
    <n v="0"/>
    <n v="6"/>
    <n v="0"/>
    <n v="6"/>
    <n v="50173"/>
    <n v="44"/>
    <n v="0"/>
    <n v="44"/>
  </r>
  <r>
    <x v="9"/>
    <x v="6"/>
    <x v="29"/>
    <n v="55816"/>
    <n v="1543"/>
    <n v="57359"/>
    <n v="216"/>
    <n v="159"/>
    <n v="375"/>
    <n v="0"/>
    <n v="0"/>
    <n v="0"/>
    <n v="11"/>
    <n v="6"/>
    <n v="17"/>
    <n v="57751"/>
    <n v="39"/>
    <n v="0"/>
    <n v="39"/>
  </r>
  <r>
    <x v="9"/>
    <x v="6"/>
    <x v="7"/>
    <n v="98075"/>
    <n v="12109"/>
    <n v="110184"/>
    <n v="185"/>
    <n v="139"/>
    <n v="324"/>
    <n v="0"/>
    <n v="0"/>
    <n v="0"/>
    <n v="9"/>
    <n v="2"/>
    <n v="11"/>
    <n v="110519"/>
    <n v="6"/>
    <n v="0"/>
    <n v="6"/>
  </r>
  <r>
    <x v="9"/>
    <x v="6"/>
    <x v="4"/>
    <n v="50040"/>
    <n v="1184"/>
    <n v="51224"/>
    <n v="321"/>
    <n v="168"/>
    <n v="489"/>
    <n v="0"/>
    <n v="0"/>
    <n v="0"/>
    <n v="16"/>
    <n v="53"/>
    <n v="69"/>
    <n v="51782"/>
    <n v="42"/>
    <n v="0"/>
    <n v="42"/>
  </r>
  <r>
    <x v="9"/>
    <x v="6"/>
    <x v="8"/>
    <n v="38317"/>
    <n v="380"/>
    <n v="38697"/>
    <n v="300"/>
    <n v="26"/>
    <n v="326"/>
    <n v="0"/>
    <n v="0"/>
    <n v="0"/>
    <n v="15"/>
    <n v="14"/>
    <n v="29"/>
    <n v="39052"/>
    <n v="20013"/>
    <n v="0"/>
    <n v="20013"/>
  </r>
  <r>
    <x v="9"/>
    <x v="6"/>
    <x v="5"/>
    <n v="2762"/>
    <n v="490"/>
    <n v="3252"/>
    <n v="40"/>
    <n v="68"/>
    <n v="108"/>
    <n v="0"/>
    <n v="0"/>
    <n v="0"/>
    <n v="4"/>
    <n v="4"/>
    <n v="8"/>
    <n v="3368"/>
    <n v="0"/>
    <n v="0"/>
    <n v="0"/>
  </r>
  <r>
    <x v="9"/>
    <x v="6"/>
    <x v="6"/>
    <n v="103756"/>
    <n v="1779"/>
    <n v="105535"/>
    <n v="228"/>
    <n v="277"/>
    <n v="505"/>
    <n v="0"/>
    <n v="0"/>
    <n v="0"/>
    <n v="6"/>
    <n v="9"/>
    <n v="15"/>
    <n v="106055"/>
    <n v="0"/>
    <n v="0"/>
    <n v="0"/>
  </r>
  <r>
    <x v="9"/>
    <x v="6"/>
    <x v="36"/>
    <n v="0"/>
    <n v="0"/>
    <n v="0"/>
    <n v="0"/>
    <n v="0"/>
    <n v="0"/>
    <n v="0"/>
    <n v="0"/>
    <n v="0"/>
    <n v="61"/>
    <n v="0"/>
    <n v="61"/>
    <n v="61"/>
    <n v="0"/>
    <n v="0"/>
    <n v="0"/>
  </r>
  <r>
    <x v="9"/>
    <x v="7"/>
    <x v="9"/>
    <n v="187330"/>
    <n v="1398"/>
    <n v="188728"/>
    <n v="447"/>
    <n v="124"/>
    <n v="571"/>
    <n v="0"/>
    <n v="0"/>
    <n v="0"/>
    <n v="133"/>
    <n v="20"/>
    <n v="153"/>
    <n v="189452"/>
    <n v="17563"/>
    <n v="3134"/>
    <n v="20697"/>
  </r>
  <r>
    <x v="9"/>
    <x v="7"/>
    <x v="0"/>
    <n v="360"/>
    <n v="6532"/>
    <n v="6892"/>
    <n v="0"/>
    <n v="0"/>
    <n v="0"/>
    <n v="0"/>
    <n v="0"/>
    <n v="0"/>
    <n v="0"/>
    <n v="0"/>
    <n v="0"/>
    <n v="6892"/>
    <n v="0"/>
    <n v="0"/>
    <n v="0"/>
  </r>
  <r>
    <x v="9"/>
    <x v="7"/>
    <x v="19"/>
    <n v="2270"/>
    <n v="763"/>
    <n v="3033"/>
    <n v="18"/>
    <n v="30"/>
    <n v="48"/>
    <n v="0"/>
    <n v="0"/>
    <n v="0"/>
    <n v="0"/>
    <n v="6"/>
    <n v="6"/>
    <n v="3087"/>
    <n v="1190"/>
    <n v="153"/>
    <n v="1343"/>
  </r>
  <r>
    <x v="9"/>
    <x v="7"/>
    <x v="30"/>
    <n v="49947"/>
    <n v="1265"/>
    <n v="51212"/>
    <n v="159"/>
    <n v="234"/>
    <n v="393"/>
    <n v="0"/>
    <n v="0"/>
    <n v="0"/>
    <n v="138"/>
    <n v="154"/>
    <n v="292"/>
    <n v="51897"/>
    <n v="56"/>
    <n v="6"/>
    <n v="62"/>
  </r>
  <r>
    <x v="9"/>
    <x v="7"/>
    <x v="17"/>
    <n v="153878"/>
    <n v="4236"/>
    <n v="158114"/>
    <n v="234"/>
    <n v="192"/>
    <n v="426"/>
    <n v="0"/>
    <n v="0"/>
    <n v="0"/>
    <n v="82"/>
    <n v="0"/>
    <n v="82"/>
    <n v="158622"/>
    <n v="294"/>
    <n v="0"/>
    <n v="294"/>
  </r>
  <r>
    <x v="9"/>
    <x v="7"/>
    <x v="28"/>
    <n v="85921"/>
    <n v="8408"/>
    <n v="94329"/>
    <n v="288"/>
    <n v="362"/>
    <n v="650"/>
    <n v="0"/>
    <n v="0"/>
    <n v="0"/>
    <n v="21"/>
    <n v="4"/>
    <n v="25"/>
    <n v="95004"/>
    <n v="125"/>
    <n v="3"/>
    <n v="128"/>
  </r>
  <r>
    <x v="9"/>
    <x v="7"/>
    <x v="3"/>
    <n v="64012"/>
    <n v="30235"/>
    <n v="94247"/>
    <n v="376"/>
    <n v="513"/>
    <n v="889"/>
    <n v="0"/>
    <n v="0"/>
    <n v="0"/>
    <n v="86"/>
    <n v="101"/>
    <n v="187"/>
    <n v="95323"/>
    <n v="612"/>
    <n v="0"/>
    <n v="612"/>
  </r>
  <r>
    <x v="9"/>
    <x v="7"/>
    <x v="7"/>
    <n v="177214"/>
    <n v="19669"/>
    <n v="196883"/>
    <n v="597"/>
    <n v="457"/>
    <n v="1054"/>
    <n v="0"/>
    <n v="0"/>
    <n v="0"/>
    <n v="56"/>
    <n v="20"/>
    <n v="76"/>
    <n v="198013"/>
    <n v="16"/>
    <n v="1"/>
    <n v="17"/>
  </r>
  <r>
    <x v="9"/>
    <x v="7"/>
    <x v="4"/>
    <n v="227166"/>
    <n v="6191"/>
    <n v="233357"/>
    <n v="1138"/>
    <n v="1209"/>
    <n v="2347"/>
    <n v="0"/>
    <n v="0"/>
    <n v="0"/>
    <n v="116"/>
    <n v="100"/>
    <n v="216"/>
    <n v="235920"/>
    <n v="8440"/>
    <n v="352"/>
    <n v="8792"/>
  </r>
  <r>
    <x v="9"/>
    <x v="7"/>
    <x v="8"/>
    <n v="57742"/>
    <n v="6859"/>
    <n v="64601"/>
    <n v="239"/>
    <n v="471"/>
    <n v="710"/>
    <n v="0"/>
    <n v="0"/>
    <n v="0"/>
    <n v="69"/>
    <n v="243"/>
    <n v="312"/>
    <n v="65623"/>
    <n v="516"/>
    <n v="0"/>
    <n v="516"/>
  </r>
  <r>
    <x v="9"/>
    <x v="7"/>
    <x v="5"/>
    <n v="157768"/>
    <n v="6311"/>
    <n v="164079"/>
    <n v="378"/>
    <n v="383"/>
    <n v="761"/>
    <n v="0"/>
    <n v="0"/>
    <n v="0"/>
    <n v="96"/>
    <n v="24"/>
    <n v="120"/>
    <n v="164960"/>
    <n v="9089"/>
    <n v="405"/>
    <n v="9494"/>
  </r>
  <r>
    <x v="9"/>
    <x v="7"/>
    <x v="6"/>
    <n v="255287"/>
    <n v="8254"/>
    <n v="263541"/>
    <n v="734"/>
    <n v="610"/>
    <n v="1344"/>
    <n v="0"/>
    <n v="8"/>
    <n v="8"/>
    <n v="195"/>
    <n v="109"/>
    <n v="304"/>
    <n v="265197"/>
    <n v="515"/>
    <n v="0"/>
    <n v="515"/>
  </r>
  <r>
    <x v="9"/>
    <x v="7"/>
    <x v="13"/>
    <n v="24357"/>
    <n v="378"/>
    <n v="24735"/>
    <n v="301"/>
    <n v="114"/>
    <n v="415"/>
    <n v="0"/>
    <n v="0"/>
    <n v="0"/>
    <n v="35"/>
    <n v="22"/>
    <n v="57"/>
    <n v="25207"/>
    <n v="1761"/>
    <n v="414"/>
    <n v="2175"/>
  </r>
  <r>
    <x v="9"/>
    <x v="7"/>
    <x v="14"/>
    <n v="12074"/>
    <n v="8001"/>
    <n v="20075"/>
    <n v="25"/>
    <n v="69"/>
    <n v="94"/>
    <n v="0"/>
    <n v="10"/>
    <n v="10"/>
    <n v="8"/>
    <n v="3"/>
    <n v="11"/>
    <n v="20190"/>
    <n v="44"/>
    <n v="0"/>
    <n v="44"/>
  </r>
  <r>
    <x v="9"/>
    <x v="7"/>
    <x v="22"/>
    <n v="0"/>
    <n v="0"/>
    <n v="0"/>
    <n v="0"/>
    <n v="0"/>
    <n v="0"/>
    <n v="0"/>
    <n v="0"/>
    <n v="0"/>
    <n v="113"/>
    <n v="0"/>
    <n v="113"/>
    <n v="113"/>
    <n v="0"/>
    <n v="0"/>
    <n v="0"/>
  </r>
  <r>
    <x v="9"/>
    <x v="7"/>
    <x v="24"/>
    <n v="0"/>
    <n v="0"/>
    <n v="0"/>
    <n v="0"/>
    <n v="0"/>
    <n v="0"/>
    <n v="0"/>
    <n v="0"/>
    <n v="0"/>
    <n v="47"/>
    <n v="0"/>
    <n v="47"/>
    <n v="47"/>
    <n v="0"/>
    <n v="0"/>
    <n v="0"/>
  </r>
  <r>
    <x v="9"/>
    <x v="8"/>
    <x v="9"/>
    <n v="43851"/>
    <n v="3471"/>
    <n v="47322"/>
    <n v="1011"/>
    <n v="298"/>
    <n v="1309"/>
    <n v="0"/>
    <n v="0"/>
    <n v="0"/>
    <n v="18"/>
    <n v="10"/>
    <n v="28"/>
    <n v="48659"/>
    <n v="11964"/>
    <n v="802"/>
    <n v="12766"/>
  </r>
  <r>
    <x v="9"/>
    <x v="8"/>
    <x v="28"/>
    <n v="178552"/>
    <n v="8850"/>
    <n v="187402"/>
    <n v="2389"/>
    <n v="617"/>
    <n v="3006"/>
    <n v="0"/>
    <n v="0"/>
    <n v="0"/>
    <n v="35"/>
    <n v="19"/>
    <n v="54"/>
    <n v="190462"/>
    <n v="1397"/>
    <n v="29"/>
    <n v="1426"/>
  </r>
  <r>
    <x v="9"/>
    <x v="8"/>
    <x v="7"/>
    <n v="100958"/>
    <n v="14736"/>
    <n v="115694"/>
    <n v="1764"/>
    <n v="1001"/>
    <n v="2765"/>
    <n v="0"/>
    <n v="0"/>
    <n v="0"/>
    <n v="1"/>
    <n v="1"/>
    <n v="2"/>
    <n v="118461"/>
    <n v="1064"/>
    <n v="25"/>
    <n v="1089"/>
  </r>
  <r>
    <x v="9"/>
    <x v="8"/>
    <x v="23"/>
    <n v="14970"/>
    <n v="8787"/>
    <n v="23757"/>
    <n v="306"/>
    <n v="374"/>
    <n v="680"/>
    <n v="0"/>
    <n v="0"/>
    <n v="0"/>
    <n v="49"/>
    <n v="2"/>
    <n v="51"/>
    <n v="24488"/>
    <n v="212"/>
    <n v="0"/>
    <n v="212"/>
  </r>
  <r>
    <x v="9"/>
    <x v="8"/>
    <x v="31"/>
    <n v="67639"/>
    <n v="5781"/>
    <n v="73420"/>
    <n v="2362"/>
    <n v="2014"/>
    <n v="4376"/>
    <n v="0"/>
    <n v="0"/>
    <n v="0"/>
    <n v="51"/>
    <n v="24"/>
    <n v="75"/>
    <n v="77871"/>
    <n v="0"/>
    <n v="7"/>
    <n v="7"/>
  </r>
  <r>
    <x v="9"/>
    <x v="8"/>
    <x v="4"/>
    <n v="111369"/>
    <n v="4066"/>
    <n v="115435"/>
    <n v="6047"/>
    <n v="1232"/>
    <n v="7279"/>
    <n v="0"/>
    <n v="0"/>
    <n v="0"/>
    <n v="118"/>
    <n v="37"/>
    <n v="155"/>
    <n v="122869"/>
    <n v="17"/>
    <n v="0"/>
    <n v="17"/>
  </r>
  <r>
    <x v="9"/>
    <x v="8"/>
    <x v="32"/>
    <n v="31593"/>
    <n v="9548"/>
    <n v="41141"/>
    <n v="1610"/>
    <n v="770"/>
    <n v="2380"/>
    <n v="0"/>
    <n v="3"/>
    <n v="3"/>
    <n v="18"/>
    <n v="33"/>
    <n v="51"/>
    <n v="43575"/>
    <n v="165"/>
    <n v="254"/>
    <n v="419"/>
  </r>
  <r>
    <x v="9"/>
    <x v="8"/>
    <x v="8"/>
    <n v="51478"/>
    <n v="1879"/>
    <n v="53357"/>
    <n v="1444"/>
    <n v="374"/>
    <n v="1818"/>
    <n v="0"/>
    <n v="0"/>
    <n v="0"/>
    <n v="18"/>
    <n v="49"/>
    <n v="67"/>
    <n v="55242"/>
    <n v="4074"/>
    <n v="16"/>
    <n v="4090"/>
  </r>
  <r>
    <x v="9"/>
    <x v="8"/>
    <x v="6"/>
    <n v="204638"/>
    <n v="7638"/>
    <n v="212276"/>
    <n v="2059"/>
    <n v="2454"/>
    <n v="4513"/>
    <n v="0"/>
    <n v="0"/>
    <n v="0"/>
    <n v="36"/>
    <n v="12"/>
    <n v="48"/>
    <n v="216837"/>
    <n v="1858"/>
    <n v="22"/>
    <n v="188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1">
  <r>
    <x v="0"/>
    <x v="0"/>
    <x v="0"/>
    <n v="16946"/>
    <n v="4705"/>
    <n v="21651"/>
    <n v="0"/>
    <n v="0"/>
    <n v="0"/>
    <n v="0"/>
    <n v="0"/>
    <n v="0"/>
    <n v="9"/>
    <n v="35"/>
    <n v="44"/>
    <n v="21695"/>
    <n v="88"/>
    <n v="1633"/>
    <n v="1721"/>
  </r>
  <r>
    <x v="0"/>
    <x v="0"/>
    <x v="1"/>
    <n v="4557"/>
    <n v="204"/>
    <n v="4761"/>
    <n v="0"/>
    <n v="2"/>
    <n v="2"/>
    <n v="0"/>
    <n v="0"/>
    <n v="0"/>
    <n v="66"/>
    <n v="55"/>
    <n v="121"/>
    <n v="4884"/>
    <n v="15"/>
    <n v="1968"/>
    <n v="1983"/>
  </r>
  <r>
    <x v="0"/>
    <x v="0"/>
    <x v="2"/>
    <n v="8568"/>
    <n v="238"/>
    <n v="8806"/>
    <n v="15"/>
    <n v="16"/>
    <n v="31"/>
    <n v="0"/>
    <n v="0"/>
    <n v="0"/>
    <n v="161"/>
    <n v="181"/>
    <n v="342"/>
    <n v="9179"/>
    <n v="1207"/>
    <n v="2758"/>
    <n v="3965"/>
  </r>
  <r>
    <x v="0"/>
    <x v="0"/>
    <x v="3"/>
    <n v="3734"/>
    <n v="2877"/>
    <n v="6611"/>
    <n v="0"/>
    <n v="0"/>
    <n v="0"/>
    <n v="0"/>
    <n v="0"/>
    <n v="0"/>
    <n v="12"/>
    <n v="62"/>
    <n v="74"/>
    <n v="6685"/>
    <n v="0"/>
    <n v="42"/>
    <n v="42"/>
  </r>
  <r>
    <x v="0"/>
    <x v="0"/>
    <x v="4"/>
    <n v="12252"/>
    <n v="2876"/>
    <n v="15128"/>
    <n v="0"/>
    <n v="0"/>
    <n v="0"/>
    <n v="0"/>
    <n v="0"/>
    <n v="0"/>
    <n v="152"/>
    <n v="252"/>
    <n v="404"/>
    <n v="15532"/>
    <n v="5"/>
    <n v="66"/>
    <n v="71"/>
  </r>
  <r>
    <x v="0"/>
    <x v="0"/>
    <x v="5"/>
    <n v="3725"/>
    <n v="1223"/>
    <n v="4948"/>
    <n v="0"/>
    <n v="0"/>
    <n v="0"/>
    <n v="0"/>
    <n v="0"/>
    <n v="0"/>
    <n v="36"/>
    <n v="104"/>
    <n v="140"/>
    <n v="5088"/>
    <n v="0"/>
    <n v="20"/>
    <n v="20"/>
  </r>
  <r>
    <x v="0"/>
    <x v="0"/>
    <x v="6"/>
    <n v="23487"/>
    <n v="5879"/>
    <n v="29366"/>
    <n v="0"/>
    <n v="0"/>
    <n v="0"/>
    <n v="0"/>
    <n v="0"/>
    <n v="0"/>
    <n v="101"/>
    <n v="126"/>
    <n v="227"/>
    <n v="29593"/>
    <n v="0"/>
    <n v="66"/>
    <n v="66"/>
  </r>
  <r>
    <x v="0"/>
    <x v="0"/>
    <x v="7"/>
    <n v="8909"/>
    <n v="1419"/>
    <n v="10328"/>
    <n v="9"/>
    <n v="0"/>
    <n v="9"/>
    <n v="4"/>
    <n v="0"/>
    <n v="4"/>
    <n v="13"/>
    <n v="11"/>
    <n v="24"/>
    <n v="10365"/>
    <n v="0"/>
    <n v="197"/>
    <n v="197"/>
  </r>
  <r>
    <x v="0"/>
    <x v="0"/>
    <x v="8"/>
    <n v="1197"/>
    <n v="0"/>
    <n v="1197"/>
    <n v="0"/>
    <n v="0"/>
    <n v="0"/>
    <n v="0"/>
    <n v="0"/>
    <n v="0"/>
    <n v="0"/>
    <n v="0"/>
    <n v="0"/>
    <n v="1197"/>
    <n v="0"/>
    <n v="0"/>
    <n v="0"/>
  </r>
  <r>
    <x v="0"/>
    <x v="1"/>
    <x v="9"/>
    <n v="266748"/>
    <n v="9369"/>
    <n v="276117"/>
    <n v="79"/>
    <n v="190"/>
    <n v="269"/>
    <n v="3"/>
    <n v="14"/>
    <n v="17"/>
    <n v="1582"/>
    <n v="486"/>
    <n v="2068"/>
    <n v="278471"/>
    <n v="4717"/>
    <n v="381"/>
    <n v="5098"/>
  </r>
  <r>
    <x v="0"/>
    <x v="1"/>
    <x v="10"/>
    <n v="174017"/>
    <n v="12874"/>
    <n v="186891"/>
    <n v="100"/>
    <n v="67"/>
    <n v="167"/>
    <n v="0"/>
    <n v="0"/>
    <n v="0"/>
    <n v="524"/>
    <n v="273"/>
    <n v="797"/>
    <n v="187855"/>
    <n v="6423"/>
    <n v="100"/>
    <n v="6523"/>
  </r>
  <r>
    <x v="0"/>
    <x v="1"/>
    <x v="0"/>
    <n v="437530"/>
    <n v="170734"/>
    <n v="608264"/>
    <n v="86"/>
    <n v="870"/>
    <n v="956"/>
    <n v="0"/>
    <n v="2"/>
    <n v="2"/>
    <n v="1859"/>
    <n v="961"/>
    <n v="2820"/>
    <n v="612042"/>
    <n v="435"/>
    <n v="783"/>
    <n v="1218"/>
  </r>
  <r>
    <x v="0"/>
    <x v="1"/>
    <x v="11"/>
    <n v="49117"/>
    <n v="4443"/>
    <n v="53560"/>
    <n v="30"/>
    <n v="60"/>
    <n v="90"/>
    <n v="0"/>
    <n v="0"/>
    <n v="0"/>
    <n v="199"/>
    <n v="239"/>
    <n v="438"/>
    <n v="54088"/>
    <n v="85"/>
    <n v="0"/>
    <n v="85"/>
  </r>
  <r>
    <x v="0"/>
    <x v="1"/>
    <x v="12"/>
    <n v="0"/>
    <n v="0"/>
    <n v="0"/>
    <n v="0"/>
    <n v="0"/>
    <n v="0"/>
    <n v="0"/>
    <n v="0"/>
    <n v="0"/>
    <n v="252"/>
    <n v="287"/>
    <n v="539"/>
    <n v="539"/>
    <n v="0"/>
    <n v="0"/>
    <n v="0"/>
  </r>
  <r>
    <x v="0"/>
    <x v="1"/>
    <x v="13"/>
    <n v="328609"/>
    <n v="15564"/>
    <n v="344173"/>
    <n v="116"/>
    <n v="184"/>
    <n v="300"/>
    <n v="0"/>
    <n v="0"/>
    <n v="0"/>
    <n v="1978"/>
    <n v="741"/>
    <n v="2719"/>
    <n v="347192"/>
    <n v="2528"/>
    <n v="1355"/>
    <n v="3883"/>
  </r>
  <r>
    <x v="0"/>
    <x v="1"/>
    <x v="3"/>
    <n v="208928"/>
    <n v="52698"/>
    <n v="261626"/>
    <n v="113"/>
    <n v="263"/>
    <n v="376"/>
    <n v="3"/>
    <n v="7"/>
    <n v="10"/>
    <n v="2610"/>
    <n v="867"/>
    <n v="3477"/>
    <n v="265489"/>
    <n v="4366"/>
    <n v="122"/>
    <n v="4488"/>
  </r>
  <r>
    <x v="0"/>
    <x v="1"/>
    <x v="7"/>
    <n v="157405"/>
    <n v="50933"/>
    <n v="208338"/>
    <n v="68"/>
    <n v="229"/>
    <n v="297"/>
    <n v="0"/>
    <n v="0"/>
    <n v="0"/>
    <n v="724"/>
    <n v="160"/>
    <n v="884"/>
    <n v="209519"/>
    <n v="3023"/>
    <n v="1112"/>
    <n v="4135"/>
  </r>
  <r>
    <x v="0"/>
    <x v="1"/>
    <x v="14"/>
    <n v="132820"/>
    <n v="19896"/>
    <n v="152716"/>
    <n v="34"/>
    <n v="125"/>
    <n v="159"/>
    <n v="0"/>
    <n v="0"/>
    <n v="0"/>
    <n v="23"/>
    <n v="131"/>
    <n v="154"/>
    <n v="153029"/>
    <n v="645"/>
    <n v="0"/>
    <n v="645"/>
  </r>
  <r>
    <x v="0"/>
    <x v="1"/>
    <x v="15"/>
    <n v="0"/>
    <n v="0"/>
    <n v="0"/>
    <n v="0"/>
    <n v="0"/>
    <n v="0"/>
    <n v="0"/>
    <n v="0"/>
    <n v="0"/>
    <n v="260"/>
    <n v="135"/>
    <n v="395"/>
    <n v="395"/>
    <n v="0"/>
    <n v="0"/>
    <n v="0"/>
  </r>
  <r>
    <x v="0"/>
    <x v="1"/>
    <x v="16"/>
    <n v="0"/>
    <n v="0"/>
    <n v="0"/>
    <n v="0"/>
    <n v="0"/>
    <n v="0"/>
    <n v="0"/>
    <n v="0"/>
    <n v="0"/>
    <n v="24"/>
    <n v="6"/>
    <n v="30"/>
    <n v="30"/>
    <n v="0"/>
    <n v="0"/>
    <n v="0"/>
  </r>
  <r>
    <x v="0"/>
    <x v="1"/>
    <x v="4"/>
    <n v="372586"/>
    <n v="31222"/>
    <n v="403808"/>
    <n v="0"/>
    <n v="756"/>
    <n v="756"/>
    <n v="29"/>
    <n v="28"/>
    <n v="57"/>
    <n v="3641"/>
    <n v="2545"/>
    <n v="6186"/>
    <n v="410807"/>
    <n v="286"/>
    <n v="29"/>
    <n v="315"/>
  </r>
  <r>
    <x v="0"/>
    <x v="1"/>
    <x v="8"/>
    <n v="208591"/>
    <n v="19515"/>
    <n v="228106"/>
    <n v="106"/>
    <n v="421"/>
    <n v="527"/>
    <n v="0"/>
    <n v="46"/>
    <n v="46"/>
    <n v="1615"/>
    <n v="2893"/>
    <n v="4508"/>
    <n v="233187"/>
    <n v="5040"/>
    <n v="300"/>
    <n v="5340"/>
  </r>
  <r>
    <x v="0"/>
    <x v="1"/>
    <x v="5"/>
    <n v="99125"/>
    <n v="6566"/>
    <n v="105691"/>
    <n v="63"/>
    <n v="131"/>
    <n v="194"/>
    <n v="0"/>
    <n v="0"/>
    <n v="0"/>
    <n v="1217"/>
    <n v="350"/>
    <n v="1567"/>
    <n v="107452"/>
    <n v="2270"/>
    <n v="668"/>
    <n v="2938"/>
  </r>
  <r>
    <x v="0"/>
    <x v="1"/>
    <x v="6"/>
    <n v="359367"/>
    <n v="38217"/>
    <n v="397584"/>
    <n v="197"/>
    <n v="477"/>
    <n v="674"/>
    <n v="0"/>
    <n v="0"/>
    <n v="0"/>
    <n v="2136"/>
    <n v="1435"/>
    <n v="3571"/>
    <n v="401829"/>
    <n v="19"/>
    <n v="0"/>
    <n v="19"/>
  </r>
  <r>
    <x v="0"/>
    <x v="1"/>
    <x v="17"/>
    <n v="65187"/>
    <n v="0"/>
    <n v="65187"/>
    <n v="0"/>
    <n v="0"/>
    <n v="0"/>
    <n v="0"/>
    <n v="0"/>
    <n v="0"/>
    <n v="327"/>
    <n v="0"/>
    <n v="327"/>
    <n v="65514"/>
    <n v="0"/>
    <n v="0"/>
    <n v="0"/>
  </r>
  <r>
    <x v="0"/>
    <x v="2"/>
    <x v="9"/>
    <n v="38556"/>
    <n v="4079"/>
    <n v="42635"/>
    <n v="0"/>
    <n v="8"/>
    <n v="8"/>
    <n v="1"/>
    <n v="10"/>
    <n v="11"/>
    <n v="786"/>
    <n v="279"/>
    <n v="1065"/>
    <n v="43719"/>
    <n v="804"/>
    <n v="0"/>
    <n v="804"/>
  </r>
  <r>
    <x v="0"/>
    <x v="2"/>
    <x v="0"/>
    <n v="226488"/>
    <n v="40918"/>
    <n v="267406"/>
    <n v="17"/>
    <n v="470"/>
    <n v="487"/>
    <n v="0"/>
    <n v="6"/>
    <n v="6"/>
    <n v="1229"/>
    <n v="304"/>
    <n v="1533"/>
    <n v="269432"/>
    <n v="24"/>
    <n v="7"/>
    <n v="31"/>
  </r>
  <r>
    <x v="0"/>
    <x v="2"/>
    <x v="18"/>
    <n v="23221"/>
    <n v="964"/>
    <n v="24185"/>
    <n v="49"/>
    <n v="30"/>
    <n v="79"/>
    <n v="0"/>
    <n v="0"/>
    <n v="0"/>
    <n v="383"/>
    <n v="181"/>
    <n v="564"/>
    <n v="24828"/>
    <n v="363"/>
    <n v="2"/>
    <n v="365"/>
  </r>
  <r>
    <x v="0"/>
    <x v="2"/>
    <x v="19"/>
    <n v="44806"/>
    <n v="1856"/>
    <n v="46662"/>
    <n v="23"/>
    <n v="25"/>
    <n v="48"/>
    <n v="0"/>
    <n v="0"/>
    <n v="0"/>
    <n v="93"/>
    <n v="6"/>
    <n v="99"/>
    <n v="46809"/>
    <n v="1894"/>
    <n v="0"/>
    <n v="1894"/>
  </r>
  <r>
    <x v="0"/>
    <x v="2"/>
    <x v="20"/>
    <n v="0"/>
    <n v="0"/>
    <n v="0"/>
    <n v="0"/>
    <n v="0"/>
    <n v="0"/>
    <n v="0"/>
    <n v="0"/>
    <n v="0"/>
    <n v="316"/>
    <n v="81"/>
    <n v="397"/>
    <n v="397"/>
    <n v="4"/>
    <n v="3"/>
    <n v="7"/>
  </r>
  <r>
    <x v="0"/>
    <x v="2"/>
    <x v="21"/>
    <n v="16823"/>
    <n v="412"/>
    <n v="17235"/>
    <n v="53"/>
    <n v="29"/>
    <n v="82"/>
    <n v="0"/>
    <n v="0"/>
    <n v="0"/>
    <n v="686"/>
    <n v="193"/>
    <n v="879"/>
    <n v="18196"/>
    <n v="231"/>
    <n v="0"/>
    <n v="231"/>
  </r>
  <r>
    <x v="0"/>
    <x v="2"/>
    <x v="22"/>
    <n v="90803"/>
    <n v="3095"/>
    <n v="93898"/>
    <n v="34"/>
    <n v="78"/>
    <n v="112"/>
    <n v="0"/>
    <n v="8"/>
    <n v="8"/>
    <n v="918"/>
    <n v="477"/>
    <n v="1395"/>
    <n v="95413"/>
    <n v="4071"/>
    <n v="44"/>
    <n v="4115"/>
  </r>
  <r>
    <x v="0"/>
    <x v="2"/>
    <x v="7"/>
    <n v="131167"/>
    <n v="37273"/>
    <n v="168440"/>
    <n v="879"/>
    <n v="124"/>
    <n v="1003"/>
    <n v="0"/>
    <n v="5"/>
    <n v="5"/>
    <n v="696"/>
    <n v="285"/>
    <n v="981"/>
    <n v="170429"/>
    <n v="208"/>
    <n v="0"/>
    <n v="208"/>
  </r>
  <r>
    <x v="0"/>
    <x v="2"/>
    <x v="14"/>
    <n v="78496"/>
    <n v="33671"/>
    <n v="112167"/>
    <n v="0"/>
    <n v="0"/>
    <n v="0"/>
    <n v="0"/>
    <n v="0"/>
    <n v="0"/>
    <n v="200"/>
    <n v="104"/>
    <n v="304"/>
    <n v="112471"/>
    <n v="13580"/>
    <n v="67"/>
    <n v="13647"/>
  </r>
  <r>
    <x v="0"/>
    <x v="2"/>
    <x v="23"/>
    <n v="70157"/>
    <n v="62050"/>
    <n v="132207"/>
    <n v="82"/>
    <n v="241"/>
    <n v="323"/>
    <n v="0"/>
    <n v="3"/>
    <n v="3"/>
    <n v="1957"/>
    <n v="435"/>
    <n v="2392"/>
    <n v="134925"/>
    <n v="83"/>
    <n v="4"/>
    <n v="87"/>
  </r>
  <r>
    <x v="0"/>
    <x v="2"/>
    <x v="24"/>
    <n v="0"/>
    <n v="0"/>
    <n v="0"/>
    <n v="0"/>
    <n v="0"/>
    <n v="0"/>
    <n v="0"/>
    <n v="0"/>
    <n v="0"/>
    <n v="1004"/>
    <n v="267"/>
    <n v="1271"/>
    <n v="1271"/>
    <n v="4"/>
    <n v="0"/>
    <n v="4"/>
  </r>
  <r>
    <x v="0"/>
    <x v="2"/>
    <x v="4"/>
    <n v="215415"/>
    <n v="11782"/>
    <n v="227197"/>
    <n v="1030"/>
    <n v="924"/>
    <n v="1954"/>
    <n v="9"/>
    <n v="10"/>
    <n v="19"/>
    <n v="4975"/>
    <n v="3013"/>
    <n v="7988"/>
    <n v="237158"/>
    <n v="26166"/>
    <n v="97"/>
    <n v="26263"/>
  </r>
  <r>
    <x v="0"/>
    <x v="2"/>
    <x v="8"/>
    <n v="68511"/>
    <n v="10148"/>
    <n v="78659"/>
    <n v="12"/>
    <n v="78"/>
    <n v="90"/>
    <n v="8"/>
    <n v="1"/>
    <n v="9"/>
    <n v="1318"/>
    <n v="2130"/>
    <n v="3448"/>
    <n v="82206"/>
    <n v="942"/>
    <n v="2"/>
    <n v="944"/>
  </r>
  <r>
    <x v="0"/>
    <x v="2"/>
    <x v="25"/>
    <n v="79167"/>
    <n v="11400"/>
    <n v="90567"/>
    <n v="0"/>
    <n v="399"/>
    <n v="399"/>
    <n v="0"/>
    <n v="0"/>
    <n v="0"/>
    <n v="1641"/>
    <n v="700"/>
    <n v="2341"/>
    <n v="93307"/>
    <n v="4704"/>
    <n v="371"/>
    <n v="5075"/>
  </r>
  <r>
    <x v="0"/>
    <x v="2"/>
    <x v="5"/>
    <n v="101560"/>
    <n v="6470"/>
    <n v="108030"/>
    <n v="2"/>
    <n v="28"/>
    <n v="30"/>
    <n v="0"/>
    <n v="0"/>
    <n v="0"/>
    <n v="1460"/>
    <n v="174"/>
    <n v="1634"/>
    <n v="109694"/>
    <n v="57"/>
    <n v="22"/>
    <n v="79"/>
  </r>
  <r>
    <x v="0"/>
    <x v="2"/>
    <x v="6"/>
    <n v="349144"/>
    <n v="7667"/>
    <n v="356811"/>
    <n v="377"/>
    <n v="768"/>
    <n v="1145"/>
    <n v="1"/>
    <n v="8"/>
    <n v="9"/>
    <n v="3924"/>
    <n v="1221"/>
    <n v="5145"/>
    <n v="363110"/>
    <n v="79"/>
    <n v="32"/>
    <n v="111"/>
  </r>
  <r>
    <x v="0"/>
    <x v="2"/>
    <x v="3"/>
    <n v="2503"/>
    <n v="357"/>
    <n v="2860"/>
    <n v="0"/>
    <n v="0"/>
    <n v="0"/>
    <n v="0"/>
    <n v="0"/>
    <n v="0"/>
    <n v="0"/>
    <n v="0"/>
    <n v="0"/>
    <n v="2860"/>
    <n v="0"/>
    <n v="0"/>
    <n v="0"/>
  </r>
  <r>
    <x v="0"/>
    <x v="2"/>
    <x v="26"/>
    <n v="0"/>
    <n v="0"/>
    <n v="0"/>
    <n v="0"/>
    <n v="0"/>
    <n v="0"/>
    <n v="0"/>
    <n v="0"/>
    <n v="0"/>
    <n v="291"/>
    <n v="0"/>
    <n v="291"/>
    <n v="291"/>
    <n v="7"/>
    <n v="0"/>
    <n v="7"/>
  </r>
  <r>
    <x v="0"/>
    <x v="3"/>
    <x v="9"/>
    <n v="47866"/>
    <n v="1754"/>
    <n v="49620"/>
    <n v="24"/>
    <n v="43"/>
    <n v="67"/>
    <n v="0"/>
    <n v="3"/>
    <n v="3"/>
    <n v="252"/>
    <n v="89"/>
    <n v="341"/>
    <n v="50031"/>
    <n v="3004"/>
    <n v="0"/>
    <n v="3004"/>
  </r>
  <r>
    <x v="0"/>
    <x v="3"/>
    <x v="0"/>
    <n v="42776"/>
    <n v="6223"/>
    <n v="48999"/>
    <n v="28"/>
    <n v="194"/>
    <n v="222"/>
    <n v="2"/>
    <n v="5"/>
    <n v="7"/>
    <n v="380"/>
    <n v="60"/>
    <n v="440"/>
    <n v="49668"/>
    <n v="1369"/>
    <n v="0"/>
    <n v="1369"/>
  </r>
  <r>
    <x v="0"/>
    <x v="3"/>
    <x v="11"/>
    <n v="2951"/>
    <n v="662"/>
    <n v="3613"/>
    <n v="32"/>
    <n v="9"/>
    <n v="41"/>
    <n v="0"/>
    <n v="0"/>
    <n v="0"/>
    <n v="67"/>
    <n v="59"/>
    <n v="126"/>
    <n v="3780"/>
    <n v="134"/>
    <n v="0"/>
    <n v="134"/>
  </r>
  <r>
    <x v="0"/>
    <x v="3"/>
    <x v="13"/>
    <n v="47443"/>
    <n v="2385"/>
    <n v="49828"/>
    <n v="15"/>
    <n v="43"/>
    <n v="58"/>
    <n v="0"/>
    <n v="1"/>
    <n v="1"/>
    <n v="262"/>
    <n v="220"/>
    <n v="482"/>
    <n v="50369"/>
    <n v="1544"/>
    <n v="0"/>
    <n v="1544"/>
  </r>
  <r>
    <x v="0"/>
    <x v="3"/>
    <x v="3"/>
    <n v="11857"/>
    <n v="3172"/>
    <n v="15029"/>
    <n v="23"/>
    <n v="45"/>
    <n v="68"/>
    <n v="0"/>
    <n v="0"/>
    <n v="0"/>
    <n v="640"/>
    <n v="111"/>
    <n v="751"/>
    <n v="15848"/>
    <n v="73"/>
    <n v="0"/>
    <n v="73"/>
  </r>
  <r>
    <x v="0"/>
    <x v="3"/>
    <x v="7"/>
    <n v="16636"/>
    <n v="7541"/>
    <n v="24177"/>
    <n v="17"/>
    <n v="31"/>
    <n v="48"/>
    <n v="3"/>
    <n v="4"/>
    <n v="7"/>
    <n v="39"/>
    <n v="25"/>
    <n v="64"/>
    <n v="24296"/>
    <n v="322"/>
    <n v="0"/>
    <n v="322"/>
  </r>
  <r>
    <x v="0"/>
    <x v="3"/>
    <x v="4"/>
    <n v="45442"/>
    <n v="1156"/>
    <n v="46598"/>
    <n v="124"/>
    <n v="155"/>
    <n v="279"/>
    <n v="1"/>
    <n v="2"/>
    <n v="3"/>
    <n v="614"/>
    <n v="296"/>
    <n v="910"/>
    <n v="47790"/>
    <n v="323"/>
    <n v="0"/>
    <n v="323"/>
  </r>
  <r>
    <x v="0"/>
    <x v="3"/>
    <x v="8"/>
    <n v="3692"/>
    <n v="557"/>
    <n v="4249"/>
    <n v="28"/>
    <n v="165"/>
    <n v="193"/>
    <n v="0"/>
    <n v="0"/>
    <n v="0"/>
    <n v="111"/>
    <n v="99"/>
    <n v="210"/>
    <n v="4652"/>
    <n v="78"/>
    <n v="0"/>
    <n v="78"/>
  </r>
  <r>
    <x v="0"/>
    <x v="3"/>
    <x v="6"/>
    <n v="38673"/>
    <n v="2627"/>
    <n v="41300"/>
    <n v="63"/>
    <n v="224"/>
    <n v="287"/>
    <n v="0"/>
    <n v="0"/>
    <n v="0"/>
    <n v="383"/>
    <n v="172"/>
    <n v="555"/>
    <n v="42142"/>
    <n v="300"/>
    <n v="0"/>
    <n v="300"/>
  </r>
  <r>
    <x v="0"/>
    <x v="4"/>
    <x v="0"/>
    <n v="70476"/>
    <n v="106"/>
    <n v="70582"/>
    <n v="353"/>
    <n v="406"/>
    <n v="759"/>
    <n v="0"/>
    <n v="0"/>
    <n v="0"/>
    <n v="143"/>
    <n v="32"/>
    <n v="175"/>
    <n v="71516"/>
    <n v="178"/>
    <n v="0"/>
    <n v="178"/>
  </r>
  <r>
    <x v="0"/>
    <x v="4"/>
    <x v="16"/>
    <n v="98377"/>
    <n v="1501"/>
    <n v="99878"/>
    <n v="378"/>
    <n v="48"/>
    <n v="426"/>
    <n v="0"/>
    <n v="0"/>
    <n v="0"/>
    <n v="661"/>
    <n v="244"/>
    <n v="905"/>
    <n v="101209"/>
    <n v="1667"/>
    <n v="0"/>
    <n v="1667"/>
  </r>
  <r>
    <x v="0"/>
    <x v="4"/>
    <x v="4"/>
    <n v="71334"/>
    <n v="1396"/>
    <n v="72730"/>
    <n v="367"/>
    <n v="253"/>
    <n v="620"/>
    <n v="3"/>
    <n v="12"/>
    <n v="15"/>
    <n v="184"/>
    <n v="239"/>
    <n v="423"/>
    <n v="73788"/>
    <n v="5933"/>
    <n v="0"/>
    <n v="5933"/>
  </r>
  <r>
    <x v="0"/>
    <x v="4"/>
    <x v="6"/>
    <n v="76178"/>
    <n v="82"/>
    <n v="76260"/>
    <n v="114"/>
    <n v="1049"/>
    <n v="1163"/>
    <n v="0"/>
    <n v="0"/>
    <n v="0"/>
    <n v="300"/>
    <n v="105"/>
    <n v="405"/>
    <n v="77828"/>
    <n v="365"/>
    <n v="0"/>
    <n v="365"/>
  </r>
  <r>
    <x v="0"/>
    <x v="5"/>
    <x v="9"/>
    <n v="149677"/>
    <n v="93"/>
    <n v="149770"/>
    <n v="134"/>
    <n v="6"/>
    <n v="140"/>
    <n v="0"/>
    <n v="0"/>
    <n v="0"/>
    <n v="618"/>
    <n v="35"/>
    <n v="653"/>
    <n v="150563"/>
    <n v="63"/>
    <n v="0"/>
    <n v="63"/>
  </r>
  <r>
    <x v="0"/>
    <x v="5"/>
    <x v="26"/>
    <n v="115649"/>
    <n v="1678"/>
    <n v="117327"/>
    <n v="74"/>
    <n v="45"/>
    <n v="119"/>
    <n v="0"/>
    <n v="0"/>
    <n v="0"/>
    <n v="542"/>
    <n v="126"/>
    <n v="668"/>
    <n v="118114"/>
    <n v="10"/>
    <n v="0"/>
    <n v="10"/>
  </r>
  <r>
    <x v="0"/>
    <x v="5"/>
    <x v="17"/>
    <n v="244429"/>
    <n v="660"/>
    <n v="245089"/>
    <n v="0"/>
    <n v="60"/>
    <n v="60"/>
    <n v="0"/>
    <n v="0"/>
    <n v="0"/>
    <n v="1019"/>
    <n v="73"/>
    <n v="1092"/>
    <n v="246241"/>
    <n v="290"/>
    <n v="0"/>
    <n v="290"/>
  </r>
  <r>
    <x v="0"/>
    <x v="5"/>
    <x v="7"/>
    <n v="32153"/>
    <n v="6425"/>
    <n v="38578"/>
    <n v="21"/>
    <n v="40"/>
    <n v="61"/>
    <n v="0"/>
    <n v="1"/>
    <n v="1"/>
    <n v="58"/>
    <n v="12"/>
    <n v="70"/>
    <n v="38710"/>
    <n v="0"/>
    <n v="0"/>
    <n v="0"/>
  </r>
  <r>
    <x v="0"/>
    <x v="5"/>
    <x v="4"/>
    <n v="162967"/>
    <n v="1074"/>
    <n v="164041"/>
    <n v="0"/>
    <n v="0"/>
    <n v="0"/>
    <n v="2"/>
    <n v="2"/>
    <n v="4"/>
    <n v="549"/>
    <n v="134"/>
    <n v="683"/>
    <n v="164728"/>
    <n v="781"/>
    <n v="0"/>
    <n v="781"/>
  </r>
  <r>
    <x v="0"/>
    <x v="5"/>
    <x v="8"/>
    <n v="26912"/>
    <n v="66"/>
    <n v="26978"/>
    <n v="2"/>
    <n v="127"/>
    <n v="129"/>
    <n v="1"/>
    <n v="4"/>
    <n v="5"/>
    <n v="150"/>
    <n v="147"/>
    <n v="297"/>
    <n v="27409"/>
    <n v="4667"/>
    <n v="0"/>
    <n v="4667"/>
  </r>
  <r>
    <x v="0"/>
    <x v="5"/>
    <x v="6"/>
    <n v="122372"/>
    <n v="825"/>
    <n v="123197"/>
    <n v="21"/>
    <n v="51"/>
    <n v="72"/>
    <n v="0"/>
    <n v="0"/>
    <n v="0"/>
    <n v="591"/>
    <n v="35"/>
    <n v="626"/>
    <n v="123895"/>
    <n v="2"/>
    <n v="0"/>
    <n v="2"/>
  </r>
  <r>
    <x v="0"/>
    <x v="6"/>
    <x v="9"/>
    <n v="64455"/>
    <n v="989"/>
    <n v="65444"/>
    <n v="44"/>
    <n v="12"/>
    <n v="56"/>
    <n v="0"/>
    <n v="0"/>
    <n v="0"/>
    <n v="264"/>
    <n v="88"/>
    <n v="352"/>
    <n v="65852"/>
    <n v="600"/>
    <n v="0"/>
    <n v="600"/>
  </r>
  <r>
    <x v="0"/>
    <x v="6"/>
    <x v="27"/>
    <n v="5589"/>
    <n v="130"/>
    <n v="5719"/>
    <n v="0"/>
    <n v="0"/>
    <n v="0"/>
    <n v="0"/>
    <n v="0"/>
    <n v="0"/>
    <n v="24"/>
    <n v="3"/>
    <n v="27"/>
    <n v="5746"/>
    <n v="48"/>
    <n v="0"/>
    <n v="48"/>
  </r>
  <r>
    <x v="0"/>
    <x v="6"/>
    <x v="28"/>
    <n v="40125"/>
    <n v="1572"/>
    <n v="41697"/>
    <n v="0"/>
    <n v="0"/>
    <n v="0"/>
    <n v="0"/>
    <n v="0"/>
    <n v="0"/>
    <n v="4"/>
    <n v="13"/>
    <n v="17"/>
    <n v="41714"/>
    <n v="0"/>
    <n v="0"/>
    <n v="0"/>
  </r>
  <r>
    <x v="0"/>
    <x v="6"/>
    <x v="29"/>
    <n v="55948"/>
    <n v="1065"/>
    <n v="57013"/>
    <n v="36"/>
    <n v="124"/>
    <n v="160"/>
    <n v="0"/>
    <n v="0"/>
    <n v="0"/>
    <n v="104"/>
    <n v="34"/>
    <n v="138"/>
    <n v="57311"/>
    <n v="165"/>
    <n v="0"/>
    <n v="165"/>
  </r>
  <r>
    <x v="0"/>
    <x v="6"/>
    <x v="7"/>
    <n v="81294"/>
    <n v="15489"/>
    <n v="96783"/>
    <n v="6"/>
    <n v="13"/>
    <n v="19"/>
    <n v="0"/>
    <n v="1"/>
    <n v="1"/>
    <n v="74"/>
    <n v="23"/>
    <n v="97"/>
    <n v="96900"/>
    <n v="11"/>
    <n v="0"/>
    <n v="11"/>
  </r>
  <r>
    <x v="0"/>
    <x v="6"/>
    <x v="4"/>
    <n v="19408"/>
    <n v="794"/>
    <n v="20202"/>
    <n v="0"/>
    <n v="0"/>
    <n v="0"/>
    <n v="0"/>
    <n v="0"/>
    <n v="0"/>
    <n v="117"/>
    <n v="100"/>
    <n v="217"/>
    <n v="20419"/>
    <n v="1050"/>
    <n v="0"/>
    <n v="1050"/>
  </r>
  <r>
    <x v="0"/>
    <x v="6"/>
    <x v="8"/>
    <n v="26900"/>
    <n v="634"/>
    <n v="27534"/>
    <n v="5"/>
    <n v="3"/>
    <n v="8"/>
    <n v="0"/>
    <n v="0"/>
    <n v="0"/>
    <n v="98"/>
    <n v="191"/>
    <n v="289"/>
    <n v="27831"/>
    <n v="12365"/>
    <n v="292"/>
    <n v="12657"/>
  </r>
  <r>
    <x v="0"/>
    <x v="6"/>
    <x v="5"/>
    <n v="4876"/>
    <n v="581"/>
    <n v="5457"/>
    <n v="10"/>
    <n v="54"/>
    <n v="64"/>
    <n v="0"/>
    <n v="0"/>
    <n v="0"/>
    <n v="27"/>
    <n v="13"/>
    <n v="40"/>
    <n v="5561"/>
    <n v="114"/>
    <n v="0"/>
    <n v="114"/>
  </r>
  <r>
    <x v="0"/>
    <x v="6"/>
    <x v="6"/>
    <n v="95916"/>
    <n v="781"/>
    <n v="96697"/>
    <n v="0"/>
    <n v="63"/>
    <n v="63"/>
    <n v="0"/>
    <n v="0"/>
    <n v="0"/>
    <n v="88"/>
    <n v="64"/>
    <n v="152"/>
    <n v="96912"/>
    <n v="127"/>
    <n v="0"/>
    <n v="127"/>
  </r>
  <r>
    <x v="0"/>
    <x v="6"/>
    <x v="17"/>
    <n v="1176"/>
    <n v="0"/>
    <n v="1176"/>
    <n v="0"/>
    <n v="0"/>
    <n v="0"/>
    <n v="0"/>
    <n v="0"/>
    <n v="0"/>
    <n v="0"/>
    <n v="0"/>
    <n v="0"/>
    <n v="1176"/>
    <n v="0"/>
    <n v="0"/>
    <n v="0"/>
  </r>
  <r>
    <x v="0"/>
    <x v="6"/>
    <x v="0"/>
    <n v="0"/>
    <n v="0"/>
    <n v="0"/>
    <n v="0"/>
    <n v="0"/>
    <n v="0"/>
    <n v="0"/>
    <n v="0"/>
    <n v="0"/>
    <n v="0"/>
    <n v="36"/>
    <n v="36"/>
    <n v="36"/>
    <n v="0"/>
    <n v="0"/>
    <n v="0"/>
  </r>
  <r>
    <x v="0"/>
    <x v="7"/>
    <x v="9"/>
    <n v="121242"/>
    <n v="1304"/>
    <n v="122546"/>
    <n v="83"/>
    <n v="157"/>
    <n v="240"/>
    <n v="3"/>
    <n v="1"/>
    <n v="4"/>
    <n v="713"/>
    <n v="88"/>
    <n v="801"/>
    <n v="123591"/>
    <n v="1396"/>
    <n v="76"/>
    <n v="1472"/>
  </r>
  <r>
    <x v="0"/>
    <x v="7"/>
    <x v="19"/>
    <n v="1007"/>
    <n v="145"/>
    <n v="1152"/>
    <n v="0"/>
    <n v="0"/>
    <n v="0"/>
    <n v="0"/>
    <n v="0"/>
    <n v="0"/>
    <n v="0"/>
    <n v="0"/>
    <n v="0"/>
    <n v="1152"/>
    <n v="545"/>
    <n v="126"/>
    <n v="671"/>
  </r>
  <r>
    <x v="0"/>
    <x v="7"/>
    <x v="30"/>
    <n v="49261"/>
    <n v="676"/>
    <n v="49937"/>
    <n v="15"/>
    <n v="26"/>
    <n v="41"/>
    <n v="0"/>
    <n v="0"/>
    <n v="0"/>
    <n v="447"/>
    <n v="614"/>
    <n v="1061"/>
    <n v="51039"/>
    <n v="1442"/>
    <n v="192"/>
    <n v="1634"/>
  </r>
  <r>
    <x v="0"/>
    <x v="7"/>
    <x v="13"/>
    <n v="38688"/>
    <n v="2818"/>
    <n v="41506"/>
    <n v="26"/>
    <n v="94"/>
    <n v="120"/>
    <n v="2"/>
    <n v="4"/>
    <n v="6"/>
    <n v="78"/>
    <n v="120"/>
    <n v="198"/>
    <n v="41830"/>
    <n v="517"/>
    <n v="222"/>
    <n v="739"/>
  </r>
  <r>
    <x v="0"/>
    <x v="7"/>
    <x v="17"/>
    <n v="136225"/>
    <n v="4689"/>
    <n v="140914"/>
    <n v="68"/>
    <n v="148"/>
    <n v="216"/>
    <n v="0"/>
    <n v="21"/>
    <n v="21"/>
    <n v="305"/>
    <n v="139"/>
    <n v="444"/>
    <n v="141595"/>
    <n v="233"/>
    <n v="0"/>
    <n v="233"/>
  </r>
  <r>
    <x v="0"/>
    <x v="7"/>
    <x v="28"/>
    <n v="32243"/>
    <n v="6432"/>
    <n v="38675"/>
    <n v="70"/>
    <n v="134"/>
    <n v="204"/>
    <n v="0"/>
    <n v="0"/>
    <n v="0"/>
    <n v="108"/>
    <n v="55"/>
    <n v="163"/>
    <n v="39042"/>
    <n v="4"/>
    <n v="0"/>
    <n v="4"/>
  </r>
  <r>
    <x v="0"/>
    <x v="7"/>
    <x v="3"/>
    <n v="51982"/>
    <n v="20782"/>
    <n v="72764"/>
    <n v="76"/>
    <n v="166"/>
    <n v="242"/>
    <n v="1"/>
    <n v="15"/>
    <n v="16"/>
    <n v="548"/>
    <n v="289"/>
    <n v="837"/>
    <n v="73859"/>
    <n v="2713"/>
    <n v="365"/>
    <n v="3078"/>
  </r>
  <r>
    <x v="0"/>
    <x v="7"/>
    <x v="7"/>
    <n v="106660"/>
    <n v="31166"/>
    <n v="137826"/>
    <n v="48"/>
    <n v="166"/>
    <n v="214"/>
    <n v="0"/>
    <n v="0"/>
    <n v="0"/>
    <n v="215"/>
    <n v="72"/>
    <n v="287"/>
    <n v="138327"/>
    <n v="100"/>
    <n v="0"/>
    <n v="100"/>
  </r>
  <r>
    <x v="0"/>
    <x v="7"/>
    <x v="14"/>
    <n v="25444"/>
    <n v="12667"/>
    <n v="38111"/>
    <n v="0"/>
    <n v="0"/>
    <n v="0"/>
    <n v="0"/>
    <n v="0"/>
    <n v="0"/>
    <n v="16"/>
    <n v="59"/>
    <n v="75"/>
    <n v="38186"/>
    <n v="641"/>
    <n v="142"/>
    <n v="783"/>
  </r>
  <r>
    <x v="0"/>
    <x v="7"/>
    <x v="4"/>
    <n v="106553"/>
    <n v="1625"/>
    <n v="108178"/>
    <n v="0"/>
    <n v="318"/>
    <n v="318"/>
    <n v="0"/>
    <n v="0"/>
    <n v="0"/>
    <n v="1110"/>
    <n v="586"/>
    <n v="1696"/>
    <n v="110192"/>
    <n v="10730"/>
    <n v="25"/>
    <n v="10755"/>
  </r>
  <r>
    <x v="0"/>
    <x v="7"/>
    <x v="8"/>
    <n v="60667"/>
    <n v="5374"/>
    <n v="66041"/>
    <n v="24"/>
    <n v="103"/>
    <n v="127"/>
    <n v="0"/>
    <n v="0"/>
    <n v="0"/>
    <n v="258"/>
    <n v="900"/>
    <n v="1158"/>
    <n v="67326"/>
    <n v="2034"/>
    <n v="22"/>
    <n v="2056"/>
  </r>
  <r>
    <x v="0"/>
    <x v="7"/>
    <x v="5"/>
    <n v="134692"/>
    <n v="4745"/>
    <n v="139437"/>
    <n v="59"/>
    <n v="80"/>
    <n v="139"/>
    <n v="0"/>
    <n v="0"/>
    <n v="0"/>
    <n v="979"/>
    <n v="124"/>
    <n v="1103"/>
    <n v="140679"/>
    <n v="2654"/>
    <n v="467"/>
    <n v="3121"/>
  </r>
  <r>
    <x v="0"/>
    <x v="7"/>
    <x v="6"/>
    <n v="168265"/>
    <n v="813"/>
    <n v="169078"/>
    <n v="121"/>
    <n v="542"/>
    <n v="663"/>
    <n v="1"/>
    <n v="5"/>
    <n v="6"/>
    <n v="911"/>
    <n v="301"/>
    <n v="1212"/>
    <n v="170959"/>
    <n v="471"/>
    <n v="0"/>
    <n v="471"/>
  </r>
  <r>
    <x v="0"/>
    <x v="7"/>
    <x v="22"/>
    <n v="0"/>
    <n v="0"/>
    <n v="0"/>
    <n v="0"/>
    <n v="0"/>
    <n v="0"/>
    <n v="0"/>
    <n v="0"/>
    <n v="0"/>
    <n v="175"/>
    <n v="0"/>
    <n v="175"/>
    <n v="175"/>
    <n v="0"/>
    <n v="0"/>
    <n v="0"/>
  </r>
  <r>
    <x v="0"/>
    <x v="7"/>
    <x v="23"/>
    <n v="0"/>
    <n v="0"/>
    <n v="0"/>
    <n v="0"/>
    <n v="0"/>
    <n v="0"/>
    <n v="0"/>
    <n v="0"/>
    <n v="0"/>
    <n v="139"/>
    <n v="0"/>
    <n v="139"/>
    <n v="139"/>
    <n v="0"/>
    <n v="0"/>
    <n v="0"/>
  </r>
  <r>
    <x v="0"/>
    <x v="8"/>
    <x v="9"/>
    <n v="43988"/>
    <n v="1926"/>
    <n v="45914"/>
    <n v="8"/>
    <n v="36"/>
    <n v="44"/>
    <n v="0"/>
    <n v="2"/>
    <n v="2"/>
    <n v="25"/>
    <n v="19"/>
    <n v="44"/>
    <n v="46004"/>
    <n v="3724"/>
    <n v="137"/>
    <n v="3861"/>
  </r>
  <r>
    <x v="0"/>
    <x v="8"/>
    <x v="28"/>
    <n v="216081"/>
    <n v="12443"/>
    <n v="228524"/>
    <n v="199"/>
    <n v="14"/>
    <n v="213"/>
    <n v="0"/>
    <n v="0"/>
    <n v="0"/>
    <n v="53"/>
    <n v="5"/>
    <n v="58"/>
    <n v="228795"/>
    <n v="1358"/>
    <n v="873"/>
    <n v="2231"/>
  </r>
  <r>
    <x v="0"/>
    <x v="8"/>
    <x v="7"/>
    <n v="92422"/>
    <n v="20626"/>
    <n v="113048"/>
    <n v="31"/>
    <n v="166"/>
    <n v="197"/>
    <n v="6"/>
    <n v="0"/>
    <n v="6"/>
    <n v="40"/>
    <n v="17"/>
    <n v="57"/>
    <n v="113308"/>
    <n v="442"/>
    <n v="0"/>
    <n v="442"/>
  </r>
  <r>
    <x v="0"/>
    <x v="8"/>
    <x v="23"/>
    <n v="10782"/>
    <n v="6991"/>
    <n v="17773"/>
    <n v="17"/>
    <n v="52"/>
    <n v="69"/>
    <n v="1"/>
    <n v="3"/>
    <n v="4"/>
    <n v="489"/>
    <n v="9"/>
    <n v="498"/>
    <n v="18344"/>
    <n v="34"/>
    <n v="0"/>
    <n v="34"/>
  </r>
  <r>
    <x v="0"/>
    <x v="8"/>
    <x v="31"/>
    <n v="74006"/>
    <n v="2644"/>
    <n v="76650"/>
    <n v="352"/>
    <n v="428"/>
    <n v="780"/>
    <n v="0"/>
    <n v="1"/>
    <n v="1"/>
    <n v="257"/>
    <n v="124"/>
    <n v="381"/>
    <n v="77812"/>
    <n v="0"/>
    <n v="0"/>
    <n v="0"/>
  </r>
  <r>
    <x v="0"/>
    <x v="8"/>
    <x v="4"/>
    <n v="128965"/>
    <n v="2660"/>
    <n v="131625"/>
    <n v="238"/>
    <n v="272"/>
    <n v="510"/>
    <n v="4"/>
    <n v="8"/>
    <n v="12"/>
    <n v="226"/>
    <n v="125"/>
    <n v="351"/>
    <n v="132498"/>
    <n v="2638"/>
    <n v="5"/>
    <n v="2643"/>
  </r>
  <r>
    <x v="0"/>
    <x v="8"/>
    <x v="32"/>
    <n v="25312"/>
    <n v="3804"/>
    <n v="29116"/>
    <n v="195"/>
    <n v="126"/>
    <n v="321"/>
    <n v="0"/>
    <n v="5"/>
    <n v="5"/>
    <n v="59"/>
    <n v="79"/>
    <n v="138"/>
    <n v="29580"/>
    <n v="181"/>
    <n v="116"/>
    <n v="297"/>
  </r>
  <r>
    <x v="0"/>
    <x v="8"/>
    <x v="8"/>
    <n v="51126"/>
    <n v="980"/>
    <n v="52106"/>
    <n v="17"/>
    <n v="128"/>
    <n v="145"/>
    <n v="0"/>
    <n v="0"/>
    <n v="0"/>
    <n v="171"/>
    <n v="196"/>
    <n v="367"/>
    <n v="52618"/>
    <n v="3848"/>
    <n v="84"/>
    <n v="3932"/>
  </r>
  <r>
    <x v="0"/>
    <x v="8"/>
    <x v="6"/>
    <n v="177646"/>
    <n v="6172"/>
    <n v="183818"/>
    <n v="71"/>
    <n v="290"/>
    <n v="361"/>
    <n v="0"/>
    <n v="0"/>
    <n v="0"/>
    <n v="271"/>
    <n v="133"/>
    <n v="404"/>
    <n v="184583"/>
    <n v="1205"/>
    <n v="27"/>
    <n v="1232"/>
  </r>
  <r>
    <x v="0"/>
    <x v="8"/>
    <x v="0"/>
    <n v="514"/>
    <n v="534"/>
    <n v="1048"/>
    <n v="0"/>
    <n v="0"/>
    <n v="0"/>
    <n v="0"/>
    <n v="0"/>
    <n v="0"/>
    <n v="0"/>
    <n v="0"/>
    <n v="0"/>
    <n v="1048"/>
    <n v="0"/>
    <n v="0"/>
    <n v="0"/>
  </r>
  <r>
    <x v="1"/>
    <x v="0"/>
    <x v="0"/>
    <n v="11446"/>
    <n v="4325"/>
    <n v="15771"/>
    <n v="0"/>
    <n v="0"/>
    <n v="0"/>
    <n v="0"/>
    <n v="0"/>
    <n v="0"/>
    <n v="55"/>
    <n v="16"/>
    <n v="71"/>
    <n v="15842"/>
    <n v="3"/>
    <n v="0"/>
    <n v="3"/>
  </r>
  <r>
    <x v="1"/>
    <x v="0"/>
    <x v="1"/>
    <n v="3029"/>
    <n v="61"/>
    <n v="3090"/>
    <n v="0"/>
    <n v="0"/>
    <n v="0"/>
    <n v="0"/>
    <n v="0"/>
    <n v="0"/>
    <n v="36"/>
    <n v="26"/>
    <n v="62"/>
    <n v="3152"/>
    <n v="0"/>
    <n v="1062"/>
    <n v="1062"/>
  </r>
  <r>
    <x v="1"/>
    <x v="0"/>
    <x v="2"/>
    <n v="3557"/>
    <n v="112"/>
    <n v="3669"/>
    <n v="0"/>
    <n v="0"/>
    <n v="0"/>
    <n v="0"/>
    <n v="0"/>
    <n v="0"/>
    <n v="0"/>
    <n v="41"/>
    <n v="41"/>
    <n v="3710"/>
    <n v="598"/>
    <n v="615"/>
    <n v="1213"/>
  </r>
  <r>
    <x v="1"/>
    <x v="0"/>
    <x v="3"/>
    <n v="3225"/>
    <n v="3254"/>
    <n v="6479"/>
    <n v="0"/>
    <n v="0"/>
    <n v="0"/>
    <n v="0"/>
    <n v="0"/>
    <n v="0"/>
    <n v="10"/>
    <n v="3"/>
    <n v="13"/>
    <n v="6492"/>
    <n v="7"/>
    <n v="0"/>
    <n v="7"/>
  </r>
  <r>
    <x v="1"/>
    <x v="0"/>
    <x v="5"/>
    <n v="2355"/>
    <n v="861"/>
    <n v="3216"/>
    <n v="0"/>
    <n v="0"/>
    <n v="0"/>
    <n v="0"/>
    <n v="0"/>
    <n v="0"/>
    <n v="7"/>
    <n v="22"/>
    <n v="29"/>
    <n v="3245"/>
    <n v="0"/>
    <n v="1"/>
    <n v="1"/>
  </r>
  <r>
    <x v="1"/>
    <x v="0"/>
    <x v="6"/>
    <n v="12992"/>
    <n v="5641"/>
    <n v="18633"/>
    <n v="0"/>
    <n v="0"/>
    <n v="0"/>
    <n v="0"/>
    <n v="0"/>
    <n v="0"/>
    <n v="54"/>
    <n v="38"/>
    <n v="92"/>
    <n v="18725"/>
    <n v="2892"/>
    <n v="345"/>
    <n v="3237"/>
  </r>
  <r>
    <x v="1"/>
    <x v="0"/>
    <x v="4"/>
    <n v="10538"/>
    <n v="2395"/>
    <n v="12933"/>
    <n v="0"/>
    <n v="0"/>
    <n v="0"/>
    <n v="0"/>
    <n v="0"/>
    <n v="0"/>
    <n v="53"/>
    <n v="101"/>
    <n v="154"/>
    <n v="13087"/>
    <n v="505"/>
    <n v="525"/>
    <n v="1030"/>
  </r>
  <r>
    <x v="1"/>
    <x v="1"/>
    <x v="9"/>
    <n v="1119"/>
    <n v="96"/>
    <n v="1215"/>
    <n v="0"/>
    <n v="0"/>
    <n v="0"/>
    <n v="0"/>
    <n v="0"/>
    <n v="0"/>
    <n v="0"/>
    <n v="0"/>
    <n v="0"/>
    <n v="1215"/>
    <n v="0"/>
    <n v="0"/>
    <n v="0"/>
  </r>
  <r>
    <x v="1"/>
    <x v="1"/>
    <x v="7"/>
    <n v="5063"/>
    <n v="522"/>
    <n v="5585"/>
    <n v="0"/>
    <n v="0"/>
    <n v="0"/>
    <n v="0"/>
    <n v="0"/>
    <n v="0"/>
    <n v="0"/>
    <n v="12"/>
    <n v="12"/>
    <n v="5597"/>
    <n v="0"/>
    <n v="452"/>
    <n v="452"/>
  </r>
  <r>
    <x v="1"/>
    <x v="1"/>
    <x v="9"/>
    <n v="249432"/>
    <n v="9328"/>
    <n v="258760"/>
    <n v="130"/>
    <n v="276"/>
    <n v="406"/>
    <n v="6"/>
    <n v="10"/>
    <n v="16"/>
    <n v="586"/>
    <n v="416"/>
    <n v="1002"/>
    <n v="260184"/>
    <n v="8470"/>
    <n v="2528"/>
    <n v="10998"/>
  </r>
  <r>
    <x v="1"/>
    <x v="1"/>
    <x v="10"/>
    <n v="145792"/>
    <n v="22465"/>
    <n v="168257"/>
    <n v="109"/>
    <n v="64"/>
    <n v="173"/>
    <n v="4"/>
    <n v="18"/>
    <n v="22"/>
    <n v="388"/>
    <n v="184"/>
    <n v="572"/>
    <n v="169024"/>
    <n v="793"/>
    <n v="0"/>
    <n v="793"/>
  </r>
  <r>
    <x v="1"/>
    <x v="1"/>
    <x v="0"/>
    <n v="340600"/>
    <n v="105834"/>
    <n v="446434"/>
    <n v="322"/>
    <n v="2169"/>
    <n v="2491"/>
    <n v="9"/>
    <n v="65"/>
    <n v="74"/>
    <n v="931"/>
    <n v="242"/>
    <n v="1173"/>
    <n v="450172"/>
    <n v="3854"/>
    <n v="0"/>
    <n v="3854"/>
  </r>
  <r>
    <x v="1"/>
    <x v="1"/>
    <x v="11"/>
    <n v="42509"/>
    <n v="3745"/>
    <n v="46254"/>
    <n v="20"/>
    <n v="59"/>
    <n v="79"/>
    <n v="0"/>
    <n v="0"/>
    <n v="0"/>
    <n v="103"/>
    <n v="188"/>
    <n v="291"/>
    <n v="46624"/>
    <n v="4"/>
    <n v="0"/>
    <n v="4"/>
  </r>
  <r>
    <x v="1"/>
    <x v="1"/>
    <x v="12"/>
    <n v="0"/>
    <n v="0"/>
    <n v="0"/>
    <n v="0"/>
    <n v="0"/>
    <n v="0"/>
    <n v="0"/>
    <n v="0"/>
    <n v="0"/>
    <n v="125"/>
    <n v="147"/>
    <n v="272"/>
    <n v="272"/>
    <n v="0"/>
    <n v="0"/>
    <n v="0"/>
  </r>
  <r>
    <x v="1"/>
    <x v="1"/>
    <x v="13"/>
    <n v="303823"/>
    <n v="12254"/>
    <n v="316077"/>
    <n v="90"/>
    <n v="287"/>
    <n v="377"/>
    <n v="0"/>
    <n v="0"/>
    <n v="0"/>
    <n v="499"/>
    <n v="278"/>
    <n v="777"/>
    <n v="317231"/>
    <n v="2826"/>
    <n v="14"/>
    <n v="2840"/>
  </r>
  <r>
    <x v="1"/>
    <x v="1"/>
    <x v="3"/>
    <n v="196995"/>
    <n v="51245"/>
    <n v="248240"/>
    <n v="297"/>
    <n v="369"/>
    <n v="666"/>
    <n v="2"/>
    <n v="8"/>
    <n v="10"/>
    <n v="763"/>
    <n v="379"/>
    <n v="1142"/>
    <n v="250058"/>
    <n v="627"/>
    <n v="51"/>
    <n v="678"/>
  </r>
  <r>
    <x v="1"/>
    <x v="1"/>
    <x v="7"/>
    <n v="142299"/>
    <n v="59405"/>
    <n v="201704"/>
    <n v="116"/>
    <n v="285"/>
    <n v="401"/>
    <n v="1"/>
    <n v="16"/>
    <n v="17"/>
    <n v="84"/>
    <n v="78"/>
    <n v="162"/>
    <n v="202284"/>
    <n v="862"/>
    <n v="13"/>
    <n v="875"/>
  </r>
  <r>
    <x v="1"/>
    <x v="1"/>
    <x v="14"/>
    <n v="121202"/>
    <n v="19615"/>
    <n v="140817"/>
    <n v="88"/>
    <n v="254"/>
    <n v="342"/>
    <n v="7"/>
    <n v="17"/>
    <n v="24"/>
    <n v="148"/>
    <n v="138"/>
    <n v="286"/>
    <n v="141469"/>
    <n v="0"/>
    <n v="6"/>
    <n v="6"/>
  </r>
  <r>
    <x v="1"/>
    <x v="1"/>
    <x v="15"/>
    <n v="0"/>
    <n v="0"/>
    <n v="0"/>
    <n v="0"/>
    <n v="0"/>
    <n v="0"/>
    <n v="0"/>
    <n v="0"/>
    <n v="0"/>
    <n v="109"/>
    <n v="16"/>
    <n v="125"/>
    <n v="125"/>
    <n v="0"/>
    <n v="0"/>
    <n v="0"/>
  </r>
  <r>
    <x v="1"/>
    <x v="1"/>
    <x v="8"/>
    <n v="164970"/>
    <n v="12409"/>
    <n v="177379"/>
    <n v="160"/>
    <n v="449"/>
    <n v="609"/>
    <n v="0"/>
    <n v="31"/>
    <n v="31"/>
    <n v="342"/>
    <n v="730"/>
    <n v="1072"/>
    <n v="179091"/>
    <n v="256"/>
    <n v="0"/>
    <n v="256"/>
  </r>
  <r>
    <x v="1"/>
    <x v="1"/>
    <x v="5"/>
    <n v="105591"/>
    <n v="7616"/>
    <n v="113207"/>
    <n v="120"/>
    <n v="154"/>
    <n v="274"/>
    <n v="0"/>
    <n v="0"/>
    <n v="0"/>
    <n v="226"/>
    <n v="135"/>
    <n v="361"/>
    <n v="113842"/>
    <n v="16"/>
    <n v="2"/>
    <n v="18"/>
  </r>
  <r>
    <x v="1"/>
    <x v="1"/>
    <x v="6"/>
    <n v="307187"/>
    <n v="23530"/>
    <n v="330717"/>
    <n v="0"/>
    <n v="649"/>
    <n v="649"/>
    <n v="12"/>
    <n v="36"/>
    <n v="48"/>
    <n v="780"/>
    <n v="742"/>
    <n v="1522"/>
    <n v="332936"/>
    <n v="4065"/>
    <n v="3"/>
    <n v="4068"/>
  </r>
  <r>
    <x v="1"/>
    <x v="1"/>
    <x v="4"/>
    <n v="288174"/>
    <n v="21537"/>
    <n v="309711"/>
    <n v="1970"/>
    <n v="2369"/>
    <n v="4339"/>
    <n v="27"/>
    <n v="45"/>
    <n v="72"/>
    <n v="1208"/>
    <n v="698"/>
    <n v="1906"/>
    <n v="316028"/>
    <n v="8193"/>
    <n v="1386"/>
    <n v="9579"/>
  </r>
  <r>
    <x v="1"/>
    <x v="1"/>
    <x v="17"/>
    <n v="62377"/>
    <n v="573"/>
    <n v="62950"/>
    <n v="0"/>
    <n v="0"/>
    <n v="0"/>
    <n v="0"/>
    <n v="0"/>
    <n v="0"/>
    <n v="30"/>
    <n v="0"/>
    <n v="30"/>
    <n v="62980"/>
    <n v="200"/>
    <n v="0"/>
    <n v="200"/>
  </r>
  <r>
    <x v="1"/>
    <x v="1"/>
    <x v="16"/>
    <n v="0"/>
    <n v="0"/>
    <n v="0"/>
    <n v="0"/>
    <n v="0"/>
    <n v="0"/>
    <n v="0"/>
    <n v="0"/>
    <n v="0"/>
    <n v="105"/>
    <n v="10"/>
    <n v="115"/>
    <n v="115"/>
    <n v="0"/>
    <n v="0"/>
    <n v="0"/>
  </r>
  <r>
    <x v="1"/>
    <x v="2"/>
    <x v="9"/>
    <n v="12587"/>
    <n v="1868"/>
    <n v="14455"/>
    <n v="42"/>
    <n v="10"/>
    <n v="52"/>
    <n v="0"/>
    <n v="0"/>
    <n v="0"/>
    <n v="184"/>
    <n v="245"/>
    <n v="429"/>
    <n v="14936"/>
    <n v="216"/>
    <n v="0"/>
    <n v="216"/>
  </r>
  <r>
    <x v="1"/>
    <x v="2"/>
    <x v="0"/>
    <n v="175770"/>
    <n v="30329"/>
    <n v="206099"/>
    <n v="0"/>
    <n v="95"/>
    <n v="95"/>
    <n v="0"/>
    <n v="1"/>
    <n v="1"/>
    <n v="777"/>
    <n v="156"/>
    <n v="933"/>
    <n v="207128"/>
    <n v="22"/>
    <n v="2"/>
    <n v="24"/>
  </r>
  <r>
    <x v="1"/>
    <x v="2"/>
    <x v="18"/>
    <n v="20259"/>
    <n v="1059"/>
    <n v="21318"/>
    <n v="5"/>
    <n v="17"/>
    <n v="22"/>
    <n v="0"/>
    <n v="0"/>
    <n v="0"/>
    <n v="406"/>
    <n v="106"/>
    <n v="512"/>
    <n v="21852"/>
    <n v="671"/>
    <n v="0"/>
    <n v="671"/>
  </r>
  <r>
    <x v="1"/>
    <x v="2"/>
    <x v="19"/>
    <n v="34214"/>
    <n v="2094"/>
    <n v="36308"/>
    <n v="6"/>
    <n v="26"/>
    <n v="32"/>
    <n v="0"/>
    <n v="0"/>
    <n v="0"/>
    <n v="91"/>
    <n v="4"/>
    <n v="95"/>
    <n v="36435"/>
    <n v="1802"/>
    <n v="0"/>
    <n v="1802"/>
  </r>
  <r>
    <x v="1"/>
    <x v="2"/>
    <x v="20"/>
    <n v="0"/>
    <n v="0"/>
    <n v="0"/>
    <n v="0"/>
    <n v="0"/>
    <n v="0"/>
    <n v="0"/>
    <n v="0"/>
    <n v="0"/>
    <n v="116"/>
    <n v="92"/>
    <n v="208"/>
    <n v="208"/>
    <n v="2"/>
    <n v="1"/>
    <n v="3"/>
  </r>
  <r>
    <x v="1"/>
    <x v="2"/>
    <x v="21"/>
    <n v="16548"/>
    <n v="1029"/>
    <n v="17577"/>
    <n v="12"/>
    <n v="9"/>
    <n v="21"/>
    <n v="0"/>
    <n v="0"/>
    <n v="0"/>
    <n v="238"/>
    <n v="112"/>
    <n v="350"/>
    <n v="17948"/>
    <n v="829"/>
    <n v="0"/>
    <n v="829"/>
  </r>
  <r>
    <x v="1"/>
    <x v="2"/>
    <x v="22"/>
    <n v="82286"/>
    <n v="4622"/>
    <n v="86908"/>
    <n v="22"/>
    <n v="54"/>
    <n v="76"/>
    <n v="0"/>
    <n v="0"/>
    <n v="0"/>
    <n v="830"/>
    <n v="142"/>
    <n v="972"/>
    <n v="87956"/>
    <n v="6799"/>
    <n v="162"/>
    <n v="6961"/>
  </r>
  <r>
    <x v="1"/>
    <x v="2"/>
    <x v="7"/>
    <n v="97651"/>
    <n v="43327"/>
    <n v="140978"/>
    <n v="62"/>
    <n v="24"/>
    <n v="86"/>
    <n v="0"/>
    <n v="0"/>
    <n v="0"/>
    <n v="469"/>
    <n v="192"/>
    <n v="661"/>
    <n v="141725"/>
    <n v="4"/>
    <n v="0"/>
    <n v="4"/>
  </r>
  <r>
    <x v="1"/>
    <x v="2"/>
    <x v="14"/>
    <n v="68165"/>
    <n v="27213"/>
    <n v="95378"/>
    <n v="0"/>
    <n v="0"/>
    <n v="0"/>
    <n v="0"/>
    <n v="0"/>
    <n v="0"/>
    <n v="236"/>
    <n v="84"/>
    <n v="320"/>
    <n v="95698"/>
    <n v="2474"/>
    <n v="2"/>
    <n v="2476"/>
  </r>
  <r>
    <x v="1"/>
    <x v="2"/>
    <x v="24"/>
    <n v="0"/>
    <n v="0"/>
    <n v="0"/>
    <n v="0"/>
    <n v="0"/>
    <n v="0"/>
    <n v="0"/>
    <n v="0"/>
    <n v="0"/>
    <n v="778"/>
    <n v="191"/>
    <n v="969"/>
    <n v="969"/>
    <n v="0"/>
    <n v="0"/>
    <n v="0"/>
  </r>
  <r>
    <x v="1"/>
    <x v="2"/>
    <x v="23"/>
    <n v="65978"/>
    <n v="46886"/>
    <n v="112864"/>
    <n v="56"/>
    <n v="68"/>
    <n v="124"/>
    <n v="0"/>
    <n v="0"/>
    <n v="0"/>
    <n v="1361"/>
    <n v="327"/>
    <n v="1688"/>
    <n v="114676"/>
    <n v="1"/>
    <n v="0"/>
    <n v="1"/>
  </r>
  <r>
    <x v="1"/>
    <x v="2"/>
    <x v="8"/>
    <n v="44064"/>
    <n v="7621"/>
    <n v="51685"/>
    <n v="9"/>
    <n v="118"/>
    <n v="127"/>
    <n v="0"/>
    <n v="7"/>
    <n v="7"/>
    <n v="363"/>
    <n v="982"/>
    <n v="1345"/>
    <n v="53164"/>
    <n v="24"/>
    <n v="0"/>
    <n v="24"/>
  </r>
  <r>
    <x v="1"/>
    <x v="2"/>
    <x v="25"/>
    <n v="64218"/>
    <n v="15102"/>
    <n v="79320"/>
    <n v="0"/>
    <n v="310"/>
    <n v="310"/>
    <n v="0"/>
    <n v="0"/>
    <n v="0"/>
    <n v="1368"/>
    <n v="428"/>
    <n v="1796"/>
    <n v="81426"/>
    <n v="560"/>
    <n v="0"/>
    <n v="560"/>
  </r>
  <r>
    <x v="1"/>
    <x v="2"/>
    <x v="5"/>
    <n v="73176"/>
    <n v="6493"/>
    <n v="79669"/>
    <n v="0"/>
    <n v="57"/>
    <n v="57"/>
    <n v="0"/>
    <n v="0"/>
    <n v="0"/>
    <n v="830"/>
    <n v="115"/>
    <n v="945"/>
    <n v="80671"/>
    <n v="2"/>
    <n v="80"/>
    <n v="82"/>
  </r>
  <r>
    <x v="1"/>
    <x v="2"/>
    <x v="6"/>
    <n v="251619"/>
    <n v="4756"/>
    <n v="256375"/>
    <n v="184"/>
    <n v="134"/>
    <n v="318"/>
    <n v="0"/>
    <n v="3"/>
    <n v="3"/>
    <n v="1883"/>
    <n v="1082"/>
    <n v="2965"/>
    <n v="259661"/>
    <n v="773"/>
    <n v="3"/>
    <n v="776"/>
  </r>
  <r>
    <x v="1"/>
    <x v="2"/>
    <x v="4"/>
    <n v="120129"/>
    <n v="7619"/>
    <n v="127748"/>
    <n v="133"/>
    <n v="133"/>
    <n v="266"/>
    <n v="0"/>
    <n v="3"/>
    <n v="3"/>
    <n v="2262"/>
    <n v="1446"/>
    <n v="3708"/>
    <n v="131725"/>
    <n v="34750"/>
    <n v="774"/>
    <n v="35524"/>
  </r>
  <r>
    <x v="1"/>
    <x v="2"/>
    <x v="2"/>
    <n v="400"/>
    <n v="0"/>
    <n v="400"/>
    <n v="0"/>
    <n v="0"/>
    <n v="0"/>
    <n v="0"/>
    <n v="0"/>
    <n v="0"/>
    <n v="100"/>
    <n v="0"/>
    <n v="100"/>
    <n v="500"/>
    <n v="0"/>
    <n v="0"/>
    <n v="0"/>
  </r>
  <r>
    <x v="1"/>
    <x v="2"/>
    <x v="28"/>
    <n v="7092"/>
    <n v="371"/>
    <n v="7463"/>
    <n v="0"/>
    <n v="0"/>
    <n v="0"/>
    <n v="0"/>
    <n v="0"/>
    <n v="0"/>
    <n v="56"/>
    <n v="2"/>
    <n v="58"/>
    <n v="7521"/>
    <n v="54"/>
    <n v="4"/>
    <n v="58"/>
  </r>
  <r>
    <x v="1"/>
    <x v="2"/>
    <x v="3"/>
    <n v="1083"/>
    <n v="879"/>
    <n v="1962"/>
    <n v="0"/>
    <n v="0"/>
    <n v="0"/>
    <n v="0"/>
    <n v="0"/>
    <n v="0"/>
    <n v="53"/>
    <n v="25"/>
    <n v="78"/>
    <n v="2040"/>
    <n v="0"/>
    <n v="0"/>
    <n v="0"/>
  </r>
  <r>
    <x v="1"/>
    <x v="2"/>
    <x v="27"/>
    <n v="0"/>
    <n v="0"/>
    <n v="0"/>
    <n v="0"/>
    <n v="0"/>
    <n v="0"/>
    <n v="0"/>
    <n v="0"/>
    <n v="0"/>
    <n v="46"/>
    <n v="0"/>
    <n v="46"/>
    <n v="46"/>
    <m/>
    <m/>
    <m/>
  </r>
  <r>
    <x v="1"/>
    <x v="3"/>
    <x v="9"/>
    <n v="67740"/>
    <n v="1462"/>
    <n v="69202"/>
    <n v="0"/>
    <n v="21"/>
    <n v="21"/>
    <n v="0"/>
    <n v="0"/>
    <n v="0"/>
    <n v="147"/>
    <n v="67"/>
    <n v="214"/>
    <n v="69437"/>
    <n v="2913"/>
    <n v="3"/>
    <n v="2916"/>
  </r>
  <r>
    <x v="1"/>
    <x v="3"/>
    <x v="0"/>
    <n v="52138"/>
    <n v="3789"/>
    <n v="55927"/>
    <n v="7"/>
    <n v="24"/>
    <n v="31"/>
    <n v="1"/>
    <n v="5"/>
    <n v="6"/>
    <n v="189"/>
    <n v="28"/>
    <n v="217"/>
    <n v="56181"/>
    <n v="739"/>
    <n v="0"/>
    <n v="739"/>
  </r>
  <r>
    <x v="1"/>
    <x v="3"/>
    <x v="11"/>
    <n v="3857"/>
    <n v="787"/>
    <n v="4644"/>
    <n v="1"/>
    <n v="6"/>
    <n v="7"/>
    <n v="7"/>
    <n v="15"/>
    <n v="22"/>
    <n v="39"/>
    <n v="37"/>
    <n v="76"/>
    <n v="4749"/>
    <n v="250"/>
    <n v="0"/>
    <n v="250"/>
  </r>
  <r>
    <x v="1"/>
    <x v="3"/>
    <x v="13"/>
    <n v="52421"/>
    <n v="1838"/>
    <n v="54259"/>
    <n v="14"/>
    <n v="27"/>
    <n v="41"/>
    <n v="1"/>
    <n v="7"/>
    <n v="8"/>
    <n v="165"/>
    <n v="47"/>
    <n v="212"/>
    <n v="54520"/>
    <n v="1215"/>
    <n v="0"/>
    <n v="1215"/>
  </r>
  <r>
    <x v="1"/>
    <x v="3"/>
    <x v="3"/>
    <n v="10928"/>
    <n v="2456"/>
    <n v="13384"/>
    <n v="11"/>
    <n v="18"/>
    <n v="29"/>
    <n v="1"/>
    <n v="2"/>
    <n v="3"/>
    <n v="180"/>
    <n v="46"/>
    <n v="226"/>
    <n v="13642"/>
    <n v="571"/>
    <n v="0"/>
    <n v="571"/>
  </r>
  <r>
    <x v="1"/>
    <x v="3"/>
    <x v="7"/>
    <n v="21541"/>
    <n v="9595"/>
    <n v="31136"/>
    <n v="8"/>
    <n v="59"/>
    <n v="67"/>
    <n v="0"/>
    <n v="1"/>
    <n v="1"/>
    <n v="24"/>
    <n v="12"/>
    <n v="36"/>
    <n v="31240"/>
    <n v="338"/>
    <n v="0"/>
    <n v="338"/>
  </r>
  <r>
    <x v="1"/>
    <x v="3"/>
    <x v="6"/>
    <n v="57212"/>
    <n v="2860"/>
    <n v="60072"/>
    <n v="0"/>
    <n v="6"/>
    <n v="6"/>
    <n v="0"/>
    <n v="0"/>
    <n v="0"/>
    <n v="160"/>
    <n v="109"/>
    <n v="269"/>
    <n v="60347"/>
    <n v="603"/>
    <n v="0"/>
    <n v="603"/>
  </r>
  <r>
    <x v="1"/>
    <x v="3"/>
    <x v="4"/>
    <n v="56760"/>
    <n v="856"/>
    <n v="57616"/>
    <n v="44"/>
    <n v="63"/>
    <n v="107"/>
    <n v="1"/>
    <n v="7"/>
    <n v="8"/>
    <n v="305"/>
    <n v="57"/>
    <n v="362"/>
    <n v="58093"/>
    <n v="2285"/>
    <n v="0"/>
    <n v="2285"/>
  </r>
  <r>
    <x v="1"/>
    <x v="3"/>
    <x v="8"/>
    <n v="0"/>
    <n v="0"/>
    <n v="0"/>
    <n v="20"/>
    <n v="40"/>
    <n v="60"/>
    <n v="0"/>
    <n v="0"/>
    <n v="0"/>
    <n v="0"/>
    <n v="0"/>
    <n v="0"/>
    <n v="60"/>
    <n v="0"/>
    <n v="0"/>
    <n v="0"/>
  </r>
  <r>
    <x v="1"/>
    <x v="4"/>
    <x v="0"/>
    <n v="73163"/>
    <n v="376"/>
    <n v="73539"/>
    <n v="123"/>
    <n v="318"/>
    <n v="441"/>
    <n v="0"/>
    <n v="0"/>
    <n v="0"/>
    <n v="103"/>
    <n v="44"/>
    <n v="147"/>
    <n v="74127"/>
    <n v="0"/>
    <n v="0"/>
    <n v="0"/>
  </r>
  <r>
    <x v="1"/>
    <x v="4"/>
    <x v="16"/>
    <n v="98821"/>
    <n v="2705"/>
    <n v="101526"/>
    <n v="314"/>
    <n v="70"/>
    <n v="384"/>
    <n v="0"/>
    <n v="2"/>
    <n v="2"/>
    <n v="473"/>
    <n v="137"/>
    <n v="610"/>
    <n v="102522"/>
    <n v="3698"/>
    <n v="0"/>
    <n v="3698"/>
  </r>
  <r>
    <x v="1"/>
    <x v="4"/>
    <x v="6"/>
    <n v="78668"/>
    <n v="37"/>
    <n v="78705"/>
    <n v="49"/>
    <n v="628"/>
    <n v="677"/>
    <n v="0"/>
    <n v="0"/>
    <n v="0"/>
    <n v="112"/>
    <n v="53"/>
    <n v="165"/>
    <n v="79547"/>
    <n v="7"/>
    <n v="0"/>
    <n v="7"/>
  </r>
  <r>
    <x v="1"/>
    <x v="4"/>
    <x v="4"/>
    <n v="66014"/>
    <n v="2289"/>
    <n v="68303"/>
    <n v="242"/>
    <n v="654"/>
    <n v="896"/>
    <n v="2"/>
    <n v="0"/>
    <n v="2"/>
    <n v="86"/>
    <n v="79"/>
    <n v="165"/>
    <n v="69366"/>
    <n v="156"/>
    <n v="0"/>
    <n v="156"/>
  </r>
  <r>
    <x v="1"/>
    <x v="5"/>
    <x v="9"/>
    <n v="139070"/>
    <n v="675"/>
    <n v="139745"/>
    <n v="33"/>
    <n v="32"/>
    <n v="65"/>
    <n v="0"/>
    <n v="0"/>
    <n v="0"/>
    <n v="406"/>
    <n v="7"/>
    <n v="413"/>
    <n v="140223"/>
    <n v="548"/>
    <n v="0"/>
    <n v="548"/>
  </r>
  <r>
    <x v="1"/>
    <x v="5"/>
    <x v="26"/>
    <n v="108971"/>
    <n v="1917"/>
    <n v="110888"/>
    <n v="40"/>
    <n v="57"/>
    <n v="97"/>
    <n v="0"/>
    <n v="0"/>
    <n v="0"/>
    <n v="346"/>
    <n v="49"/>
    <n v="395"/>
    <n v="111380"/>
    <n v="8"/>
    <n v="0"/>
    <n v="8"/>
  </r>
  <r>
    <x v="1"/>
    <x v="5"/>
    <x v="17"/>
    <n v="240098"/>
    <n v="708"/>
    <n v="240806"/>
    <n v="87"/>
    <n v="21"/>
    <n v="108"/>
    <n v="0"/>
    <n v="0"/>
    <n v="0"/>
    <n v="693"/>
    <n v="27"/>
    <n v="720"/>
    <n v="241634"/>
    <n v="656"/>
    <n v="0"/>
    <n v="656"/>
  </r>
  <r>
    <x v="1"/>
    <x v="5"/>
    <x v="7"/>
    <n v="6534"/>
    <n v="2860"/>
    <n v="9394"/>
    <n v="1"/>
    <n v="2"/>
    <n v="3"/>
    <n v="0"/>
    <n v="0"/>
    <n v="0"/>
    <n v="15"/>
    <n v="3"/>
    <n v="18"/>
    <n v="9415"/>
    <n v="0"/>
    <n v="0"/>
    <n v="0"/>
  </r>
  <r>
    <x v="1"/>
    <x v="5"/>
    <x v="8"/>
    <n v="16096"/>
    <n v="48"/>
    <n v="16144"/>
    <n v="0"/>
    <n v="50"/>
    <n v="50"/>
    <n v="0"/>
    <n v="0"/>
    <n v="0"/>
    <n v="86"/>
    <n v="149"/>
    <n v="235"/>
    <n v="16429"/>
    <n v="6375"/>
    <n v="0"/>
    <n v="6375"/>
  </r>
  <r>
    <x v="1"/>
    <x v="5"/>
    <x v="6"/>
    <n v="149531"/>
    <n v="2422"/>
    <n v="151953"/>
    <n v="0"/>
    <n v="0"/>
    <n v="0"/>
    <n v="0"/>
    <n v="0"/>
    <n v="0"/>
    <n v="394"/>
    <n v="25"/>
    <n v="419"/>
    <n v="152372"/>
    <n v="150"/>
    <n v="0"/>
    <n v="150"/>
  </r>
  <r>
    <x v="1"/>
    <x v="5"/>
    <x v="4"/>
    <n v="187893"/>
    <n v="1845"/>
    <n v="189738"/>
    <n v="0"/>
    <n v="120"/>
    <n v="120"/>
    <n v="0"/>
    <n v="0"/>
    <n v="0"/>
    <n v="741"/>
    <n v="37"/>
    <n v="778"/>
    <n v="190636"/>
    <n v="2470"/>
    <n v="200"/>
    <n v="2670"/>
  </r>
  <r>
    <x v="1"/>
    <x v="5"/>
    <x v="0"/>
    <n v="0"/>
    <n v="300"/>
    <n v="300"/>
    <n v="34"/>
    <n v="63"/>
    <n v="97"/>
    <n v="0"/>
    <n v="0"/>
    <n v="0"/>
    <n v="0"/>
    <n v="0"/>
    <n v="0"/>
    <n v="397"/>
    <n v="0"/>
    <n v="0"/>
    <n v="0"/>
  </r>
  <r>
    <x v="1"/>
    <x v="6"/>
    <x v="9"/>
    <n v="63908"/>
    <n v="701"/>
    <n v="64609"/>
    <n v="44"/>
    <n v="348"/>
    <n v="392"/>
    <n v="0"/>
    <n v="0"/>
    <n v="0"/>
    <n v="75"/>
    <n v="73"/>
    <n v="148"/>
    <n v="65149"/>
    <n v="225"/>
    <n v="0"/>
    <n v="225"/>
  </r>
  <r>
    <x v="1"/>
    <x v="6"/>
    <x v="27"/>
    <n v="7278"/>
    <n v="515"/>
    <n v="7793"/>
    <n v="0"/>
    <n v="0"/>
    <n v="0"/>
    <n v="0"/>
    <n v="0"/>
    <n v="0"/>
    <n v="18"/>
    <n v="4"/>
    <n v="22"/>
    <n v="7815"/>
    <n v="151"/>
    <n v="0"/>
    <n v="151"/>
  </r>
  <r>
    <x v="1"/>
    <x v="6"/>
    <x v="28"/>
    <n v="55495"/>
    <n v="2850"/>
    <n v="58345"/>
    <n v="50"/>
    <n v="54"/>
    <n v="104"/>
    <n v="0"/>
    <n v="0"/>
    <n v="0"/>
    <n v="74"/>
    <n v="4"/>
    <n v="78"/>
    <n v="58527"/>
    <n v="224"/>
    <n v="0"/>
    <n v="224"/>
  </r>
  <r>
    <x v="1"/>
    <x v="6"/>
    <x v="29"/>
    <n v="63879"/>
    <n v="1153"/>
    <n v="65032"/>
    <n v="31"/>
    <n v="23"/>
    <n v="54"/>
    <n v="0"/>
    <n v="0"/>
    <n v="0"/>
    <n v="29"/>
    <n v="16"/>
    <n v="45"/>
    <n v="65131"/>
    <n v="8"/>
    <n v="0"/>
    <n v="8"/>
  </r>
  <r>
    <x v="1"/>
    <x v="6"/>
    <x v="7"/>
    <n v="87023"/>
    <n v="20274"/>
    <n v="107297"/>
    <n v="20"/>
    <n v="143"/>
    <n v="163"/>
    <n v="0"/>
    <n v="0"/>
    <n v="0"/>
    <n v="73"/>
    <n v="3"/>
    <n v="76"/>
    <n v="107536"/>
    <n v="3"/>
    <n v="0"/>
    <n v="3"/>
  </r>
  <r>
    <x v="1"/>
    <x v="6"/>
    <x v="8"/>
    <n v="22902"/>
    <n v="362"/>
    <n v="23264"/>
    <n v="12"/>
    <n v="95"/>
    <n v="107"/>
    <n v="0"/>
    <n v="0"/>
    <n v="0"/>
    <n v="20"/>
    <n v="65"/>
    <n v="85"/>
    <n v="23456"/>
    <n v="5785"/>
    <n v="0"/>
    <n v="5785"/>
  </r>
  <r>
    <x v="1"/>
    <x v="6"/>
    <x v="6"/>
    <n v="61879"/>
    <n v="572"/>
    <n v="62451"/>
    <n v="0"/>
    <n v="0"/>
    <n v="0"/>
    <n v="0"/>
    <n v="0"/>
    <n v="0"/>
    <n v="40"/>
    <n v="13"/>
    <n v="53"/>
    <n v="62504"/>
    <n v="2154"/>
    <n v="0"/>
    <n v="2154"/>
  </r>
  <r>
    <x v="1"/>
    <x v="6"/>
    <x v="4"/>
    <n v="13176"/>
    <n v="343"/>
    <n v="13519"/>
    <n v="111"/>
    <n v="218"/>
    <n v="329"/>
    <n v="0"/>
    <n v="0"/>
    <n v="0"/>
    <n v="100"/>
    <n v="84"/>
    <n v="184"/>
    <n v="14032"/>
    <n v="993"/>
    <n v="0"/>
    <n v="993"/>
  </r>
  <r>
    <x v="1"/>
    <x v="6"/>
    <x v="0"/>
    <n v="0"/>
    <n v="0"/>
    <n v="0"/>
    <n v="0"/>
    <n v="312"/>
    <n v="312"/>
    <n v="0"/>
    <n v="0"/>
    <n v="0"/>
    <n v="0"/>
    <n v="0"/>
    <n v="0"/>
    <n v="312"/>
    <n v="0"/>
    <n v="0"/>
    <n v="0"/>
  </r>
  <r>
    <x v="1"/>
    <x v="7"/>
    <x v="9"/>
    <n v="123429"/>
    <n v="466"/>
    <n v="123895"/>
    <n v="101"/>
    <n v="104"/>
    <n v="205"/>
    <n v="0"/>
    <n v="0"/>
    <n v="0"/>
    <n v="378"/>
    <n v="80"/>
    <n v="458"/>
    <n v="124558"/>
    <n v="1665"/>
    <n v="143"/>
    <n v="1808"/>
  </r>
  <r>
    <x v="1"/>
    <x v="7"/>
    <x v="19"/>
    <n v="3648"/>
    <n v="237"/>
    <n v="3885"/>
    <n v="9"/>
    <n v="17"/>
    <n v="26"/>
    <n v="0"/>
    <n v="0"/>
    <n v="0"/>
    <n v="0"/>
    <n v="0"/>
    <n v="0"/>
    <n v="3911"/>
    <n v="0"/>
    <n v="334"/>
    <n v="334"/>
  </r>
  <r>
    <x v="1"/>
    <x v="7"/>
    <x v="30"/>
    <n v="53606"/>
    <n v="862"/>
    <n v="54468"/>
    <n v="26"/>
    <n v="27"/>
    <n v="53"/>
    <n v="0"/>
    <n v="0"/>
    <n v="0"/>
    <n v="260"/>
    <n v="361"/>
    <n v="621"/>
    <n v="55142"/>
    <n v="0"/>
    <n v="0"/>
    <n v="0"/>
  </r>
  <r>
    <x v="1"/>
    <x v="7"/>
    <x v="13"/>
    <n v="49134"/>
    <n v="1663"/>
    <n v="50797"/>
    <n v="34"/>
    <n v="83"/>
    <n v="117"/>
    <n v="0"/>
    <n v="0"/>
    <n v="0"/>
    <n v="64"/>
    <n v="58"/>
    <n v="122"/>
    <n v="51036"/>
    <n v="186"/>
    <n v="59"/>
    <n v="245"/>
  </r>
  <r>
    <x v="1"/>
    <x v="7"/>
    <x v="17"/>
    <n v="78974"/>
    <n v="3106"/>
    <n v="82080"/>
    <n v="0"/>
    <n v="0"/>
    <n v="0"/>
    <n v="0"/>
    <n v="0"/>
    <n v="0"/>
    <n v="191"/>
    <n v="36"/>
    <n v="227"/>
    <n v="82307"/>
    <n v="397"/>
    <n v="0"/>
    <n v="397"/>
  </r>
  <r>
    <x v="1"/>
    <x v="7"/>
    <x v="28"/>
    <n v="64873"/>
    <n v="2790"/>
    <n v="67663"/>
    <n v="30"/>
    <n v="147"/>
    <n v="177"/>
    <n v="0"/>
    <n v="0"/>
    <n v="0"/>
    <n v="58"/>
    <n v="20"/>
    <n v="78"/>
    <n v="67918"/>
    <n v="861"/>
    <n v="0"/>
    <n v="861"/>
  </r>
  <r>
    <x v="1"/>
    <x v="7"/>
    <x v="3"/>
    <n v="51513"/>
    <n v="18855"/>
    <n v="70368"/>
    <n v="104"/>
    <n v="181"/>
    <n v="285"/>
    <n v="0"/>
    <n v="0"/>
    <n v="0"/>
    <n v="265"/>
    <n v="174"/>
    <n v="439"/>
    <n v="71092"/>
    <n v="0"/>
    <n v="0"/>
    <n v="0"/>
  </r>
  <r>
    <x v="1"/>
    <x v="7"/>
    <x v="7"/>
    <n v="106118"/>
    <n v="40156"/>
    <n v="146274"/>
    <n v="50"/>
    <n v="185"/>
    <n v="235"/>
    <n v="0"/>
    <n v="6"/>
    <n v="6"/>
    <n v="169"/>
    <n v="46"/>
    <n v="215"/>
    <n v="146730"/>
    <n v="300"/>
    <n v="0"/>
    <n v="300"/>
  </r>
  <r>
    <x v="1"/>
    <x v="7"/>
    <x v="14"/>
    <n v="19330"/>
    <n v="9344"/>
    <n v="28674"/>
    <n v="0"/>
    <n v="0"/>
    <n v="0"/>
    <n v="0"/>
    <n v="0"/>
    <n v="0"/>
    <n v="-8"/>
    <n v="40"/>
    <n v="32"/>
    <n v="28706"/>
    <n v="434"/>
    <n v="55"/>
    <n v="489"/>
  </r>
  <r>
    <x v="1"/>
    <x v="7"/>
    <x v="8"/>
    <n v="38199"/>
    <n v="3462"/>
    <n v="41661"/>
    <n v="51"/>
    <n v="138"/>
    <n v="189"/>
    <n v="0"/>
    <n v="11"/>
    <n v="11"/>
    <n v="187"/>
    <n v="611"/>
    <n v="798"/>
    <n v="42659"/>
    <n v="1626"/>
    <n v="91"/>
    <n v="1717"/>
  </r>
  <r>
    <x v="1"/>
    <x v="7"/>
    <x v="5"/>
    <n v="155453"/>
    <n v="5986"/>
    <n v="161439"/>
    <n v="83"/>
    <n v="143"/>
    <n v="226"/>
    <n v="0"/>
    <n v="0"/>
    <n v="0"/>
    <n v="277"/>
    <n v="136"/>
    <n v="413"/>
    <n v="162078"/>
    <n v="50"/>
    <n v="95"/>
    <n v="145"/>
  </r>
  <r>
    <x v="1"/>
    <x v="7"/>
    <x v="6"/>
    <n v="130893"/>
    <n v="494"/>
    <n v="131387"/>
    <n v="225"/>
    <n v="402"/>
    <n v="627"/>
    <n v="0"/>
    <n v="0"/>
    <n v="0"/>
    <n v="442"/>
    <n v="254"/>
    <n v="696"/>
    <n v="132710"/>
    <n v="203"/>
    <n v="3"/>
    <n v="206"/>
  </r>
  <r>
    <x v="1"/>
    <x v="7"/>
    <x v="4"/>
    <n v="70970"/>
    <n v="708"/>
    <n v="71678"/>
    <n v="0"/>
    <n v="1292"/>
    <n v="1292"/>
    <n v="0"/>
    <n v="0"/>
    <n v="0"/>
    <n v="767"/>
    <n v="344"/>
    <n v="1111"/>
    <n v="74081"/>
    <n v="4715"/>
    <n v="0"/>
    <n v="4715"/>
  </r>
  <r>
    <x v="1"/>
    <x v="7"/>
    <x v="0"/>
    <n v="0"/>
    <n v="0"/>
    <n v="0"/>
    <n v="32"/>
    <n v="361"/>
    <n v="393"/>
    <n v="0"/>
    <n v="0"/>
    <n v="0"/>
    <n v="0"/>
    <n v="0"/>
    <n v="0"/>
    <n v="393"/>
    <n v="0"/>
    <n v="0"/>
    <n v="0"/>
  </r>
  <r>
    <x v="1"/>
    <x v="7"/>
    <x v="22"/>
    <n v="0"/>
    <n v="0"/>
    <n v="0"/>
    <n v="0"/>
    <n v="0"/>
    <n v="0"/>
    <n v="0"/>
    <n v="0"/>
    <n v="0"/>
    <n v="393"/>
    <n v="0"/>
    <n v="393"/>
    <n v="393"/>
    <n v="0"/>
    <n v="0"/>
    <n v="0"/>
  </r>
  <r>
    <x v="1"/>
    <x v="7"/>
    <x v="23"/>
    <n v="835"/>
    <n v="266"/>
    <n v="1101"/>
    <n v="0"/>
    <n v="0"/>
    <n v="0"/>
    <n v="0"/>
    <n v="0"/>
    <n v="0"/>
    <n v="0"/>
    <n v="0"/>
    <n v="0"/>
    <n v="1101"/>
    <n v="0"/>
    <n v="0"/>
    <n v="0"/>
  </r>
  <r>
    <x v="1"/>
    <x v="7"/>
    <x v="25"/>
    <n v="0"/>
    <n v="0"/>
    <n v="0"/>
    <n v="0"/>
    <n v="0"/>
    <n v="0"/>
    <n v="0"/>
    <n v="0"/>
    <n v="0"/>
    <n v="113"/>
    <n v="0"/>
    <n v="113"/>
    <n v="113"/>
    <n v="0"/>
    <n v="0"/>
    <n v="0"/>
  </r>
  <r>
    <x v="1"/>
    <x v="8"/>
    <x v="9"/>
    <n v="66112"/>
    <n v="1672"/>
    <n v="67784"/>
    <n v="43"/>
    <n v="42"/>
    <n v="85"/>
    <n v="0"/>
    <n v="0"/>
    <n v="0"/>
    <n v="273"/>
    <n v="74"/>
    <n v="347"/>
    <n v="68216"/>
    <n v="4776"/>
    <n v="39"/>
    <n v="4815"/>
  </r>
  <r>
    <x v="1"/>
    <x v="8"/>
    <x v="28"/>
    <n v="192487"/>
    <n v="7315"/>
    <n v="199802"/>
    <n v="0"/>
    <n v="0"/>
    <n v="0"/>
    <n v="0"/>
    <n v="0"/>
    <n v="0"/>
    <n v="73"/>
    <n v="15"/>
    <n v="88"/>
    <n v="199890"/>
    <n v="37"/>
    <n v="0"/>
    <n v="37"/>
  </r>
  <r>
    <x v="1"/>
    <x v="8"/>
    <x v="7"/>
    <n v="88829"/>
    <n v="20207"/>
    <n v="109036"/>
    <n v="1"/>
    <n v="27"/>
    <n v="28"/>
    <n v="0"/>
    <n v="0"/>
    <n v="0"/>
    <n v="18"/>
    <n v="3"/>
    <n v="21"/>
    <n v="109085"/>
    <n v="58"/>
    <n v="0"/>
    <n v="58"/>
  </r>
  <r>
    <x v="1"/>
    <x v="8"/>
    <x v="31"/>
    <n v="72511"/>
    <n v="2689"/>
    <n v="75200"/>
    <n v="70"/>
    <n v="149"/>
    <n v="219"/>
    <n v="0"/>
    <n v="3"/>
    <n v="3"/>
    <n v="132"/>
    <n v="140"/>
    <n v="272"/>
    <n v="75694"/>
    <n v="1"/>
    <n v="3"/>
    <n v="4"/>
  </r>
  <r>
    <x v="1"/>
    <x v="8"/>
    <x v="23"/>
    <n v="11706"/>
    <n v="5228"/>
    <n v="16934"/>
    <n v="10"/>
    <n v="20"/>
    <n v="30"/>
    <n v="0"/>
    <n v="0"/>
    <n v="0"/>
    <n v="123"/>
    <n v="6"/>
    <n v="129"/>
    <n v="17093"/>
    <n v="9"/>
    <n v="0"/>
    <n v="9"/>
  </r>
  <r>
    <x v="1"/>
    <x v="8"/>
    <x v="32"/>
    <n v="17345"/>
    <n v="2936"/>
    <n v="20281"/>
    <n v="56"/>
    <n v="91"/>
    <n v="147"/>
    <n v="0"/>
    <n v="0"/>
    <n v="0"/>
    <n v="32"/>
    <n v="91"/>
    <n v="123"/>
    <n v="20551"/>
    <n v="46"/>
    <n v="0"/>
    <n v="46"/>
  </r>
  <r>
    <x v="1"/>
    <x v="8"/>
    <x v="8"/>
    <n v="40758"/>
    <n v="530"/>
    <n v="41288"/>
    <n v="12"/>
    <n v="34"/>
    <n v="46"/>
    <n v="0"/>
    <n v="0"/>
    <n v="0"/>
    <n v="125"/>
    <n v="154"/>
    <n v="279"/>
    <n v="41613"/>
    <n v="820"/>
    <n v="15"/>
    <n v="835"/>
  </r>
  <r>
    <x v="1"/>
    <x v="8"/>
    <x v="6"/>
    <n v="182114"/>
    <n v="5591"/>
    <n v="187705"/>
    <n v="38"/>
    <n v="193"/>
    <n v="231"/>
    <n v="0"/>
    <n v="0"/>
    <n v="0"/>
    <n v="245"/>
    <n v="107"/>
    <n v="352"/>
    <n v="188288"/>
    <n v="51"/>
    <n v="20"/>
    <n v="71"/>
  </r>
  <r>
    <x v="1"/>
    <x v="8"/>
    <x v="4"/>
    <n v="87758"/>
    <n v="1702"/>
    <n v="89460"/>
    <n v="143"/>
    <n v="123"/>
    <n v="266"/>
    <n v="0"/>
    <n v="0"/>
    <n v="0"/>
    <n v="246"/>
    <n v="122"/>
    <n v="368"/>
    <n v="90094"/>
    <n v="2342"/>
    <n v="4"/>
    <n v="2346"/>
  </r>
  <r>
    <x v="2"/>
    <x v="0"/>
    <x v="0"/>
    <n v="7088"/>
    <n v="1216"/>
    <n v="8304"/>
    <n v="0"/>
    <n v="0"/>
    <n v="0"/>
    <n v="0"/>
    <n v="0"/>
    <n v="0"/>
    <n v="38"/>
    <n v="22"/>
    <n v="60"/>
    <n v="8364"/>
    <n v="2051"/>
    <n v="0"/>
    <n v="2051"/>
  </r>
  <r>
    <x v="2"/>
    <x v="0"/>
    <x v="1"/>
    <n v="2868"/>
    <n v="33"/>
    <n v="2901"/>
    <n v="0"/>
    <n v="0"/>
    <n v="0"/>
    <n v="0"/>
    <n v="0"/>
    <n v="0"/>
    <n v="21"/>
    <n v="31"/>
    <n v="52"/>
    <n v="2953"/>
    <n v="423"/>
    <n v="0"/>
    <n v="423"/>
  </r>
  <r>
    <x v="2"/>
    <x v="0"/>
    <x v="2"/>
    <n v="3017"/>
    <n v="89"/>
    <n v="3106"/>
    <n v="0"/>
    <n v="0"/>
    <n v="0"/>
    <n v="0"/>
    <n v="0"/>
    <n v="0"/>
    <n v="6"/>
    <n v="105"/>
    <n v="111"/>
    <n v="3217"/>
    <n v="59"/>
    <n v="0"/>
    <n v="59"/>
  </r>
  <r>
    <x v="2"/>
    <x v="0"/>
    <x v="3"/>
    <n v="68"/>
    <n v="1576"/>
    <n v="1644"/>
    <n v="0"/>
    <n v="0"/>
    <n v="0"/>
    <n v="0"/>
    <n v="3"/>
    <n v="3"/>
    <n v="0"/>
    <n v="0"/>
    <n v="0"/>
    <n v="1647"/>
    <n v="0"/>
    <n v="0"/>
    <n v="0"/>
  </r>
  <r>
    <x v="2"/>
    <x v="0"/>
    <x v="6"/>
    <n v="12564"/>
    <n v="6993"/>
    <n v="19557"/>
    <n v="0"/>
    <n v="0"/>
    <n v="0"/>
    <n v="0"/>
    <n v="0"/>
    <n v="0"/>
    <n v="55"/>
    <n v="72"/>
    <n v="127"/>
    <n v="19684"/>
    <n v="1398"/>
    <n v="0"/>
    <n v="1398"/>
  </r>
  <r>
    <x v="2"/>
    <x v="0"/>
    <x v="4"/>
    <n v="11472"/>
    <n v="2230"/>
    <n v="13702"/>
    <n v="14"/>
    <n v="168"/>
    <n v="182"/>
    <n v="0"/>
    <n v="1"/>
    <n v="1"/>
    <n v="30"/>
    <n v="32"/>
    <n v="62"/>
    <n v="13947"/>
    <n v="1196"/>
    <n v="0"/>
    <n v="1196"/>
  </r>
  <r>
    <x v="2"/>
    <x v="0"/>
    <x v="9"/>
    <n v="1223"/>
    <n v="73"/>
    <n v="1296"/>
    <n v="0"/>
    <n v="0"/>
    <n v="0"/>
    <n v="0"/>
    <n v="0"/>
    <n v="0"/>
    <n v="0"/>
    <n v="0"/>
    <n v="0"/>
    <n v="1296"/>
    <n v="0"/>
    <n v="0"/>
    <n v="0"/>
  </r>
  <r>
    <x v="2"/>
    <x v="0"/>
    <x v="7"/>
    <n v="6672"/>
    <n v="774"/>
    <n v="7446"/>
    <n v="0"/>
    <n v="0"/>
    <n v="0"/>
    <n v="0"/>
    <n v="0"/>
    <n v="0"/>
    <n v="17"/>
    <n v="2"/>
    <n v="19"/>
    <n v="7465"/>
    <n v="107"/>
    <n v="0"/>
    <n v="107"/>
  </r>
  <r>
    <x v="2"/>
    <x v="1"/>
    <x v="9"/>
    <n v="202340"/>
    <n v="6115"/>
    <n v="208455"/>
    <n v="253"/>
    <n v="472"/>
    <n v="725"/>
    <n v="1"/>
    <n v="14"/>
    <n v="15"/>
    <n v="1307"/>
    <n v="1325"/>
    <n v="2632"/>
    <n v="211827"/>
    <n v="1882"/>
    <n v="58"/>
    <n v="1940"/>
  </r>
  <r>
    <x v="2"/>
    <x v="1"/>
    <x v="10"/>
    <n v="82970"/>
    <n v="27441"/>
    <n v="110411"/>
    <n v="159"/>
    <n v="69"/>
    <n v="228"/>
    <n v="0"/>
    <n v="0"/>
    <n v="0"/>
    <n v="227"/>
    <n v="289"/>
    <n v="516"/>
    <n v="111155"/>
    <n v="2655"/>
    <n v="1"/>
    <n v="2656"/>
  </r>
  <r>
    <x v="2"/>
    <x v="1"/>
    <x v="0"/>
    <n v="241132"/>
    <n v="68868"/>
    <n v="310000"/>
    <n v="154"/>
    <n v="1990"/>
    <n v="2144"/>
    <n v="0"/>
    <n v="37"/>
    <n v="37"/>
    <n v="2648"/>
    <n v="738"/>
    <n v="3386"/>
    <n v="315567"/>
    <n v="634"/>
    <n v="0"/>
    <n v="634"/>
  </r>
  <r>
    <x v="2"/>
    <x v="1"/>
    <x v="11"/>
    <n v="53753"/>
    <n v="3839"/>
    <n v="57592"/>
    <n v="86"/>
    <n v="136"/>
    <n v="222"/>
    <n v="0"/>
    <n v="0"/>
    <n v="0"/>
    <n v="281"/>
    <n v="300"/>
    <n v="581"/>
    <n v="58395"/>
    <n v="3"/>
    <n v="0"/>
    <n v="3"/>
  </r>
  <r>
    <x v="2"/>
    <x v="1"/>
    <x v="12"/>
    <n v="0"/>
    <n v="0"/>
    <n v="0"/>
    <n v="0"/>
    <n v="0"/>
    <n v="0"/>
    <n v="0"/>
    <n v="0"/>
    <n v="0"/>
    <n v="67"/>
    <n v="302"/>
    <n v="369"/>
    <n v="369"/>
    <n v="0"/>
    <n v="0"/>
    <n v="0"/>
  </r>
  <r>
    <x v="2"/>
    <x v="1"/>
    <x v="13"/>
    <n v="213027"/>
    <n v="11143"/>
    <n v="224170"/>
    <n v="0"/>
    <n v="0"/>
    <n v="0"/>
    <n v="0"/>
    <n v="0"/>
    <n v="0"/>
    <n v="856"/>
    <n v="535"/>
    <n v="1391"/>
    <n v="225561"/>
    <n v="5718"/>
    <n v="0"/>
    <n v="5718"/>
  </r>
  <r>
    <x v="2"/>
    <x v="1"/>
    <x v="3"/>
    <n v="177866"/>
    <n v="32510"/>
    <n v="210376"/>
    <n v="136"/>
    <n v="342"/>
    <n v="478"/>
    <n v="0"/>
    <n v="5"/>
    <n v="5"/>
    <n v="1857"/>
    <n v="897"/>
    <n v="2754"/>
    <n v="213613"/>
    <n v="6836"/>
    <n v="6"/>
    <n v="6842"/>
  </r>
  <r>
    <x v="2"/>
    <x v="1"/>
    <x v="7"/>
    <n v="108751"/>
    <n v="47595"/>
    <n v="156346"/>
    <n v="0"/>
    <n v="266"/>
    <n v="266"/>
    <n v="0"/>
    <n v="0"/>
    <n v="0"/>
    <n v="378"/>
    <n v="232"/>
    <n v="610"/>
    <n v="157222"/>
    <n v="3689"/>
    <n v="0"/>
    <n v="3689"/>
  </r>
  <r>
    <x v="2"/>
    <x v="1"/>
    <x v="33"/>
    <n v="0"/>
    <n v="0"/>
    <n v="0"/>
    <n v="0"/>
    <n v="0"/>
    <n v="0"/>
    <n v="0"/>
    <n v="0"/>
    <n v="0"/>
    <n v="229"/>
    <n v="0"/>
    <n v="229"/>
    <n v="229"/>
    <n v="0"/>
    <n v="0"/>
    <n v="0"/>
  </r>
  <r>
    <x v="2"/>
    <x v="1"/>
    <x v="14"/>
    <n v="90994"/>
    <n v="13636"/>
    <n v="104630"/>
    <n v="68"/>
    <n v="175"/>
    <n v="243"/>
    <n v="1"/>
    <n v="15"/>
    <n v="16"/>
    <n v="108"/>
    <n v="200"/>
    <n v="308"/>
    <n v="105197"/>
    <n v="298"/>
    <n v="24"/>
    <n v="322"/>
  </r>
  <r>
    <x v="2"/>
    <x v="1"/>
    <x v="15"/>
    <n v="0"/>
    <n v="0"/>
    <n v="0"/>
    <n v="0"/>
    <n v="0"/>
    <n v="0"/>
    <n v="0"/>
    <n v="0"/>
    <n v="0"/>
    <n v="303"/>
    <n v="48"/>
    <n v="351"/>
    <n v="351"/>
    <n v="0"/>
    <n v="0"/>
    <n v="0"/>
  </r>
  <r>
    <x v="2"/>
    <x v="1"/>
    <x v="8"/>
    <n v="143181"/>
    <n v="12620"/>
    <n v="155801"/>
    <n v="63"/>
    <n v="508"/>
    <n v="571"/>
    <n v="0"/>
    <n v="0"/>
    <n v="0"/>
    <n v="355"/>
    <n v="3668"/>
    <n v="4023"/>
    <n v="160395"/>
    <n v="854"/>
    <n v="1"/>
    <n v="855"/>
  </r>
  <r>
    <x v="2"/>
    <x v="1"/>
    <x v="5"/>
    <n v="93236"/>
    <n v="12462"/>
    <n v="105698"/>
    <n v="84"/>
    <n v="228"/>
    <n v="312"/>
    <n v="0"/>
    <n v="0"/>
    <n v="0"/>
    <n v="1061"/>
    <n v="368"/>
    <n v="1429"/>
    <n v="107439"/>
    <n v="64"/>
    <n v="13"/>
    <n v="77"/>
  </r>
  <r>
    <x v="2"/>
    <x v="1"/>
    <x v="6"/>
    <n v="235404"/>
    <n v="42675"/>
    <n v="278079"/>
    <n v="146"/>
    <n v="2359"/>
    <n v="2505"/>
    <n v="0"/>
    <n v="58"/>
    <n v="58"/>
    <n v="1355"/>
    <n v="1578"/>
    <n v="2933"/>
    <n v="283575"/>
    <n v="0"/>
    <n v="258"/>
    <n v="258"/>
  </r>
  <r>
    <x v="2"/>
    <x v="1"/>
    <x v="4"/>
    <n v="203915"/>
    <n v="21420"/>
    <n v="225335"/>
    <n v="1592"/>
    <n v="1312"/>
    <n v="2904"/>
    <n v="1"/>
    <n v="23"/>
    <n v="24"/>
    <n v="2559"/>
    <n v="2521"/>
    <n v="5080"/>
    <n v="233343"/>
    <n v="12542"/>
    <n v="5"/>
    <n v="12547"/>
  </r>
  <r>
    <x v="2"/>
    <x v="1"/>
    <x v="17"/>
    <n v="60519"/>
    <n v="0"/>
    <n v="60519"/>
    <n v="0"/>
    <n v="0"/>
    <n v="0"/>
    <n v="0"/>
    <n v="0"/>
    <n v="0"/>
    <n v="0"/>
    <n v="0"/>
    <n v="0"/>
    <n v="60519"/>
    <n v="0"/>
    <n v="0"/>
    <n v="0"/>
  </r>
  <r>
    <x v="2"/>
    <x v="1"/>
    <x v="16"/>
    <n v="0"/>
    <n v="0"/>
    <n v="0"/>
    <n v="0"/>
    <n v="0"/>
    <n v="0"/>
    <n v="0"/>
    <n v="0"/>
    <n v="0"/>
    <n v="174"/>
    <n v="0"/>
    <n v="174"/>
    <n v="174"/>
    <n v="0"/>
    <n v="0"/>
    <n v="0"/>
  </r>
  <r>
    <x v="2"/>
    <x v="1"/>
    <x v="30"/>
    <n v="252"/>
    <n v="0"/>
    <n v="252"/>
    <n v="2"/>
    <n v="0"/>
    <n v="2"/>
    <n v="0"/>
    <n v="0"/>
    <n v="0"/>
    <n v="83"/>
    <n v="0"/>
    <n v="83"/>
    <n v="337"/>
    <n v="0"/>
    <n v="0"/>
    <n v="0"/>
  </r>
  <r>
    <x v="2"/>
    <x v="1"/>
    <x v="2"/>
    <n v="600"/>
    <n v="0"/>
    <n v="600"/>
    <n v="0"/>
    <n v="0"/>
    <n v="0"/>
    <n v="0"/>
    <n v="0"/>
    <n v="0"/>
    <n v="0"/>
    <n v="0"/>
    <n v="0"/>
    <n v="600"/>
    <n v="600"/>
    <n v="0"/>
    <n v="600"/>
  </r>
  <r>
    <x v="2"/>
    <x v="2"/>
    <x v="0"/>
    <n v="171769"/>
    <n v="27907"/>
    <n v="199676"/>
    <n v="0"/>
    <n v="0"/>
    <n v="0"/>
    <n v="0"/>
    <n v="0"/>
    <n v="0"/>
    <n v="842"/>
    <n v="245"/>
    <n v="1087"/>
    <n v="200763"/>
    <n v="293"/>
    <n v="0"/>
    <n v="293"/>
  </r>
  <r>
    <x v="2"/>
    <x v="2"/>
    <x v="18"/>
    <n v="20936"/>
    <n v="1284"/>
    <n v="22220"/>
    <n v="0"/>
    <n v="4"/>
    <n v="4"/>
    <n v="0"/>
    <n v="0"/>
    <n v="0"/>
    <n v="502"/>
    <n v="137"/>
    <n v="639"/>
    <n v="22863"/>
    <n v="474"/>
    <n v="6"/>
    <n v="480"/>
  </r>
  <r>
    <x v="2"/>
    <x v="2"/>
    <x v="19"/>
    <n v="17181"/>
    <n v="3192"/>
    <n v="20373"/>
    <n v="0"/>
    <n v="0"/>
    <n v="0"/>
    <n v="0"/>
    <n v="0"/>
    <n v="0"/>
    <n v="8"/>
    <n v="4"/>
    <n v="12"/>
    <n v="20385"/>
    <n v="60"/>
    <n v="0"/>
    <n v="60"/>
  </r>
  <r>
    <x v="2"/>
    <x v="2"/>
    <x v="20"/>
    <n v="0"/>
    <n v="0"/>
    <n v="0"/>
    <n v="0"/>
    <n v="0"/>
    <n v="0"/>
    <n v="0"/>
    <n v="0"/>
    <n v="0"/>
    <n v="64"/>
    <n v="98"/>
    <n v="162"/>
    <n v="162"/>
    <n v="2"/>
    <n v="1"/>
    <n v="3"/>
  </r>
  <r>
    <x v="2"/>
    <x v="2"/>
    <x v="21"/>
    <n v="21467"/>
    <n v="1097"/>
    <n v="22564"/>
    <n v="1"/>
    <n v="35"/>
    <n v="36"/>
    <n v="0"/>
    <n v="0"/>
    <n v="0"/>
    <n v="351"/>
    <n v="193"/>
    <n v="544"/>
    <n v="23144"/>
    <n v="464"/>
    <n v="0"/>
    <n v="464"/>
  </r>
  <r>
    <x v="2"/>
    <x v="2"/>
    <x v="22"/>
    <n v="70870"/>
    <n v="8016"/>
    <n v="78886"/>
    <n v="0"/>
    <n v="2"/>
    <n v="2"/>
    <n v="0"/>
    <n v="0"/>
    <n v="0"/>
    <n v="941"/>
    <n v="244"/>
    <n v="1185"/>
    <n v="80073"/>
    <n v="4670"/>
    <n v="4"/>
    <n v="4674"/>
  </r>
  <r>
    <x v="2"/>
    <x v="2"/>
    <x v="7"/>
    <n v="94979"/>
    <n v="40485"/>
    <n v="135464"/>
    <n v="3"/>
    <n v="10"/>
    <n v="13"/>
    <n v="0"/>
    <n v="0"/>
    <n v="0"/>
    <n v="433"/>
    <n v="189"/>
    <n v="622"/>
    <n v="136099"/>
    <n v="0"/>
    <n v="0"/>
    <n v="0"/>
  </r>
  <r>
    <x v="2"/>
    <x v="2"/>
    <x v="14"/>
    <n v="74222"/>
    <n v="26966"/>
    <n v="101188"/>
    <n v="0"/>
    <n v="0"/>
    <n v="0"/>
    <n v="0"/>
    <n v="0"/>
    <n v="0"/>
    <n v="207"/>
    <n v="143"/>
    <n v="350"/>
    <n v="101538"/>
    <n v="0"/>
    <n v="0"/>
    <n v="0"/>
  </r>
  <r>
    <x v="2"/>
    <x v="2"/>
    <x v="24"/>
    <n v="0"/>
    <n v="0"/>
    <n v="0"/>
    <n v="0"/>
    <n v="0"/>
    <n v="0"/>
    <n v="0"/>
    <n v="0"/>
    <n v="0"/>
    <n v="344"/>
    <n v="263"/>
    <n v="607"/>
    <n v="607"/>
    <n v="0"/>
    <n v="0"/>
    <n v="0"/>
  </r>
  <r>
    <x v="2"/>
    <x v="2"/>
    <x v="23"/>
    <n v="60979"/>
    <n v="48985"/>
    <n v="109964"/>
    <n v="0"/>
    <n v="5"/>
    <n v="5"/>
    <n v="0"/>
    <n v="1"/>
    <n v="1"/>
    <n v="1158"/>
    <n v="417"/>
    <n v="1575"/>
    <n v="111545"/>
    <n v="64"/>
    <n v="1"/>
    <n v="65"/>
  </r>
  <r>
    <x v="2"/>
    <x v="2"/>
    <x v="8"/>
    <n v="54565"/>
    <n v="5583"/>
    <n v="60148"/>
    <n v="0"/>
    <n v="4"/>
    <n v="4"/>
    <n v="0"/>
    <n v="13"/>
    <n v="13"/>
    <n v="496"/>
    <n v="1326"/>
    <n v="1822"/>
    <n v="61987"/>
    <n v="744"/>
    <n v="0"/>
    <n v="744"/>
  </r>
  <r>
    <x v="2"/>
    <x v="2"/>
    <x v="25"/>
    <n v="64522"/>
    <n v="19095"/>
    <n v="83617"/>
    <n v="0"/>
    <n v="0"/>
    <n v="0"/>
    <n v="0"/>
    <n v="0"/>
    <n v="0"/>
    <n v="971"/>
    <n v="603"/>
    <n v="1574"/>
    <n v="85191"/>
    <n v="43"/>
    <n v="0"/>
    <n v="43"/>
  </r>
  <r>
    <x v="2"/>
    <x v="2"/>
    <x v="5"/>
    <n v="67600"/>
    <n v="11143"/>
    <n v="78743"/>
    <n v="0"/>
    <n v="0"/>
    <n v="0"/>
    <n v="0"/>
    <n v="0"/>
    <n v="0"/>
    <n v="832"/>
    <n v="225"/>
    <n v="1057"/>
    <n v="79800"/>
    <n v="12"/>
    <n v="0"/>
    <n v="12"/>
  </r>
  <r>
    <x v="2"/>
    <x v="2"/>
    <x v="6"/>
    <n v="256929"/>
    <n v="6563"/>
    <n v="263492"/>
    <n v="3"/>
    <n v="15"/>
    <n v="18"/>
    <n v="0"/>
    <n v="0"/>
    <n v="0"/>
    <n v="2259"/>
    <n v="1017"/>
    <n v="3276"/>
    <n v="266786"/>
    <n v="46"/>
    <n v="0"/>
    <n v="46"/>
  </r>
  <r>
    <x v="2"/>
    <x v="2"/>
    <x v="4"/>
    <n v="118908"/>
    <n v="7890"/>
    <n v="126798"/>
    <n v="3"/>
    <n v="50"/>
    <n v="53"/>
    <n v="0"/>
    <n v="0"/>
    <n v="0"/>
    <n v="2619"/>
    <n v="1335"/>
    <n v="3954"/>
    <n v="130805"/>
    <n v="20478"/>
    <n v="17"/>
    <n v="20495"/>
  </r>
  <r>
    <x v="2"/>
    <x v="2"/>
    <x v="30"/>
    <n v="638"/>
    <n v="1"/>
    <n v="639"/>
    <n v="0"/>
    <n v="0"/>
    <n v="0"/>
    <n v="0"/>
    <n v="0"/>
    <n v="0"/>
    <n v="91"/>
    <n v="34"/>
    <n v="125"/>
    <n v="764"/>
    <n v="0"/>
    <n v="0"/>
    <n v="0"/>
  </r>
  <r>
    <x v="2"/>
    <x v="2"/>
    <x v="3"/>
    <n v="1239"/>
    <n v="0"/>
    <n v="1239"/>
    <n v="0"/>
    <n v="0"/>
    <n v="0"/>
    <n v="0"/>
    <n v="0"/>
    <n v="0"/>
    <n v="0"/>
    <n v="0"/>
    <n v="0"/>
    <n v="1239"/>
    <n v="0"/>
    <n v="0"/>
    <n v="0"/>
  </r>
  <r>
    <x v="2"/>
    <x v="2"/>
    <x v="2"/>
    <n v="0"/>
    <n v="0"/>
    <n v="0"/>
    <n v="0"/>
    <n v="0"/>
    <n v="0"/>
    <n v="0"/>
    <n v="0"/>
    <n v="0"/>
    <n v="142"/>
    <n v="0"/>
    <n v="142"/>
    <n v="142"/>
    <n v="0"/>
    <n v="0"/>
    <n v="0"/>
  </r>
  <r>
    <x v="2"/>
    <x v="2"/>
    <x v="26"/>
    <n v="0"/>
    <n v="0"/>
    <n v="0"/>
    <n v="0"/>
    <n v="0"/>
    <n v="0"/>
    <n v="0"/>
    <n v="0"/>
    <n v="0"/>
    <n v="200"/>
    <n v="0"/>
    <n v="200"/>
    <n v="200"/>
    <n v="0"/>
    <n v="0"/>
    <n v="0"/>
  </r>
  <r>
    <x v="2"/>
    <x v="3"/>
    <x v="9"/>
    <n v="37377"/>
    <n v="897"/>
    <n v="38274"/>
    <n v="75"/>
    <n v="47"/>
    <n v="122"/>
    <n v="0"/>
    <n v="7"/>
    <n v="7"/>
    <n v="319"/>
    <n v="64"/>
    <n v="383"/>
    <n v="38786"/>
    <n v="366"/>
    <n v="0"/>
    <n v="366"/>
  </r>
  <r>
    <x v="2"/>
    <x v="3"/>
    <x v="0"/>
    <n v="22083"/>
    <n v="1649"/>
    <n v="23732"/>
    <n v="0"/>
    <n v="0"/>
    <n v="0"/>
    <n v="0"/>
    <n v="0"/>
    <n v="0"/>
    <n v="83"/>
    <n v="18"/>
    <n v="101"/>
    <n v="23833"/>
    <n v="1159"/>
    <n v="2"/>
    <n v="1161"/>
  </r>
  <r>
    <x v="2"/>
    <x v="3"/>
    <x v="11"/>
    <n v="5548"/>
    <n v="315"/>
    <n v="5863"/>
    <n v="4"/>
    <n v="10"/>
    <n v="14"/>
    <n v="0"/>
    <n v="0"/>
    <n v="0"/>
    <n v="12"/>
    <n v="52"/>
    <n v="64"/>
    <n v="5941"/>
    <n v="4"/>
    <n v="0"/>
    <n v="4"/>
  </r>
  <r>
    <x v="2"/>
    <x v="3"/>
    <x v="13"/>
    <n v="23644"/>
    <n v="1444"/>
    <n v="25088"/>
    <n v="0"/>
    <n v="42"/>
    <n v="42"/>
    <n v="10"/>
    <n v="27"/>
    <n v="37"/>
    <n v="92"/>
    <n v="71"/>
    <n v="163"/>
    <n v="25330"/>
    <n v="128"/>
    <n v="0"/>
    <n v="128"/>
  </r>
  <r>
    <x v="2"/>
    <x v="3"/>
    <x v="3"/>
    <n v="5668"/>
    <n v="1791"/>
    <n v="7459"/>
    <n v="8"/>
    <n v="28"/>
    <n v="36"/>
    <n v="5"/>
    <n v="0"/>
    <n v="5"/>
    <n v="19"/>
    <n v="93"/>
    <n v="112"/>
    <n v="7612"/>
    <n v="135"/>
    <n v="0"/>
    <n v="135"/>
  </r>
  <r>
    <x v="2"/>
    <x v="3"/>
    <x v="7"/>
    <n v="10901"/>
    <n v="4166"/>
    <n v="15067"/>
    <n v="0"/>
    <n v="7"/>
    <n v="7"/>
    <n v="0"/>
    <n v="1"/>
    <n v="1"/>
    <n v="10"/>
    <n v="2"/>
    <n v="12"/>
    <n v="15087"/>
    <n v="25"/>
    <n v="0"/>
    <n v="25"/>
  </r>
  <r>
    <x v="2"/>
    <x v="3"/>
    <x v="6"/>
    <n v="28964"/>
    <n v="1563"/>
    <n v="30527"/>
    <n v="33"/>
    <n v="98"/>
    <n v="131"/>
    <n v="2"/>
    <n v="59"/>
    <n v="61"/>
    <n v="80"/>
    <n v="142"/>
    <n v="222"/>
    <n v="30941"/>
    <n v="199"/>
    <n v="0"/>
    <n v="199"/>
  </r>
  <r>
    <x v="2"/>
    <x v="3"/>
    <x v="4"/>
    <n v="23288"/>
    <n v="327"/>
    <n v="23615"/>
    <n v="10"/>
    <n v="109"/>
    <n v="119"/>
    <n v="0"/>
    <n v="4"/>
    <n v="4"/>
    <n v="91"/>
    <n v="56"/>
    <n v="147"/>
    <n v="23885"/>
    <n v="264"/>
    <n v="36"/>
    <n v="300"/>
  </r>
  <r>
    <x v="2"/>
    <x v="3"/>
    <x v="8"/>
    <n v="4504"/>
    <n v="193"/>
    <n v="4697"/>
    <n v="0"/>
    <n v="15"/>
    <n v="15"/>
    <n v="0"/>
    <n v="0"/>
    <n v="0"/>
    <n v="220"/>
    <n v="0"/>
    <n v="220"/>
    <n v="4932"/>
    <n v="34"/>
    <n v="0"/>
    <n v="34"/>
  </r>
  <r>
    <x v="2"/>
    <x v="4"/>
    <x v="0"/>
    <n v="63617"/>
    <n v="0"/>
    <n v="63617"/>
    <n v="118"/>
    <n v="525"/>
    <n v="643"/>
    <n v="1"/>
    <n v="2"/>
    <n v="3"/>
    <n v="146"/>
    <n v="50"/>
    <n v="196"/>
    <n v="64459"/>
    <n v="512"/>
    <n v="0"/>
    <n v="512"/>
  </r>
  <r>
    <x v="2"/>
    <x v="4"/>
    <x v="16"/>
    <n v="98010"/>
    <n v="2678"/>
    <n v="100688"/>
    <n v="287"/>
    <n v="102"/>
    <n v="389"/>
    <n v="1"/>
    <n v="9"/>
    <n v="10"/>
    <n v="828"/>
    <n v="276"/>
    <n v="1104"/>
    <n v="102191"/>
    <n v="848"/>
    <n v="0"/>
    <n v="848"/>
  </r>
  <r>
    <x v="2"/>
    <x v="4"/>
    <x v="6"/>
    <n v="85838"/>
    <n v="450"/>
    <n v="86288"/>
    <n v="112"/>
    <n v="590"/>
    <n v="702"/>
    <n v="0"/>
    <n v="0"/>
    <n v="0"/>
    <n v="475"/>
    <n v="141"/>
    <n v="616"/>
    <n v="87606"/>
    <n v="218"/>
    <n v="0"/>
    <n v="218"/>
  </r>
  <r>
    <x v="2"/>
    <x v="4"/>
    <x v="4"/>
    <n v="65110"/>
    <n v="1596"/>
    <n v="66706"/>
    <n v="198"/>
    <n v="177"/>
    <n v="375"/>
    <n v="0"/>
    <n v="0"/>
    <n v="0"/>
    <n v="207"/>
    <n v="232"/>
    <n v="439"/>
    <n v="67520"/>
    <n v="728"/>
    <n v="0"/>
    <n v="728"/>
  </r>
  <r>
    <x v="2"/>
    <x v="4"/>
    <x v="7"/>
    <n v="17745"/>
    <n v="93"/>
    <n v="17838"/>
    <n v="0"/>
    <n v="0"/>
    <n v="0"/>
    <n v="0"/>
    <n v="0"/>
    <n v="0"/>
    <n v="0"/>
    <n v="3"/>
    <n v="3"/>
    <n v="17841"/>
    <n v="54"/>
    <n v="0"/>
    <n v="54"/>
  </r>
  <r>
    <x v="2"/>
    <x v="5"/>
    <x v="9"/>
    <n v="95758"/>
    <n v="510"/>
    <n v="96268"/>
    <n v="0"/>
    <n v="0"/>
    <n v="0"/>
    <n v="0"/>
    <n v="0"/>
    <n v="0"/>
    <n v="371"/>
    <n v="153"/>
    <n v="524"/>
    <n v="96792"/>
    <n v="0"/>
    <n v="0"/>
    <n v="0"/>
  </r>
  <r>
    <x v="2"/>
    <x v="5"/>
    <x v="26"/>
    <n v="113950"/>
    <n v="4754"/>
    <n v="118704"/>
    <n v="9"/>
    <n v="6"/>
    <n v="15"/>
    <n v="0"/>
    <n v="0"/>
    <n v="0"/>
    <n v="615"/>
    <n v="67"/>
    <n v="682"/>
    <n v="119401"/>
    <n v="4"/>
    <n v="0"/>
    <n v="4"/>
  </r>
  <r>
    <x v="2"/>
    <x v="5"/>
    <x v="17"/>
    <n v="198958"/>
    <n v="773"/>
    <n v="199731"/>
    <n v="0"/>
    <n v="0"/>
    <n v="0"/>
    <n v="0"/>
    <n v="0"/>
    <n v="0"/>
    <n v="745"/>
    <n v="29"/>
    <n v="774"/>
    <n v="200505"/>
    <n v="17"/>
    <n v="0"/>
    <n v="17"/>
  </r>
  <r>
    <x v="2"/>
    <x v="5"/>
    <x v="8"/>
    <n v="23884"/>
    <n v="76"/>
    <n v="23960"/>
    <n v="0"/>
    <n v="12"/>
    <n v="12"/>
    <n v="0"/>
    <n v="0"/>
    <n v="0"/>
    <n v="214"/>
    <n v="97"/>
    <n v="311"/>
    <n v="24283"/>
    <n v="4464"/>
    <n v="0"/>
    <n v="4464"/>
  </r>
  <r>
    <x v="2"/>
    <x v="5"/>
    <x v="6"/>
    <n v="106754"/>
    <n v="2468"/>
    <n v="109222"/>
    <n v="0"/>
    <n v="0"/>
    <n v="0"/>
    <n v="0"/>
    <n v="0"/>
    <n v="0"/>
    <n v="392"/>
    <n v="139"/>
    <n v="531"/>
    <n v="109753"/>
    <n v="0"/>
    <n v="0"/>
    <n v="0"/>
  </r>
  <r>
    <x v="2"/>
    <x v="5"/>
    <x v="4"/>
    <n v="93650"/>
    <n v="1314"/>
    <n v="94964"/>
    <n v="0"/>
    <n v="0"/>
    <n v="0"/>
    <n v="0"/>
    <n v="0"/>
    <n v="0"/>
    <n v="634"/>
    <n v="133"/>
    <n v="767"/>
    <n v="95731"/>
    <n v="5"/>
    <n v="0"/>
    <n v="5"/>
  </r>
  <r>
    <x v="2"/>
    <x v="5"/>
    <x v="7"/>
    <n v="1769"/>
    <n v="259"/>
    <n v="2028"/>
    <n v="0"/>
    <n v="0"/>
    <n v="0"/>
    <n v="0"/>
    <n v="0"/>
    <n v="0"/>
    <n v="0"/>
    <n v="0"/>
    <n v="0"/>
    <n v="2028"/>
    <n v="0"/>
    <n v="0"/>
    <n v="0"/>
  </r>
  <r>
    <x v="2"/>
    <x v="5"/>
    <x v="0"/>
    <n v="0"/>
    <n v="300"/>
    <n v="300"/>
    <n v="0"/>
    <n v="0"/>
    <n v="0"/>
    <n v="0"/>
    <n v="0"/>
    <n v="0"/>
    <n v="0"/>
    <n v="0"/>
    <n v="0"/>
    <n v="300"/>
    <n v="0"/>
    <n v="0"/>
    <n v="0"/>
  </r>
  <r>
    <x v="2"/>
    <x v="6"/>
    <x v="9"/>
    <n v="36003"/>
    <n v="1041"/>
    <n v="37044"/>
    <n v="29"/>
    <n v="25"/>
    <n v="54"/>
    <n v="0"/>
    <n v="0"/>
    <n v="0"/>
    <n v="85"/>
    <n v="223"/>
    <n v="308"/>
    <n v="37406"/>
    <n v="97"/>
    <n v="0"/>
    <n v="97"/>
  </r>
  <r>
    <x v="2"/>
    <x v="6"/>
    <x v="27"/>
    <n v="5654"/>
    <n v="629"/>
    <n v="6283"/>
    <n v="0"/>
    <n v="0"/>
    <n v="0"/>
    <n v="0"/>
    <n v="0"/>
    <n v="0"/>
    <n v="8"/>
    <n v="37"/>
    <n v="45"/>
    <n v="6328"/>
    <n v="0"/>
    <n v="0"/>
    <n v="0"/>
  </r>
  <r>
    <x v="2"/>
    <x v="6"/>
    <x v="28"/>
    <n v="52266"/>
    <n v="1312"/>
    <n v="53578"/>
    <n v="0"/>
    <n v="0"/>
    <n v="0"/>
    <n v="0"/>
    <n v="0"/>
    <n v="0"/>
    <n v="0"/>
    <n v="0"/>
    <n v="0"/>
    <n v="53578"/>
    <n v="60"/>
    <n v="0"/>
    <n v="60"/>
  </r>
  <r>
    <x v="2"/>
    <x v="6"/>
    <x v="29"/>
    <n v="56611"/>
    <n v="4135"/>
    <n v="60746"/>
    <n v="28"/>
    <n v="94"/>
    <n v="122"/>
    <n v="0"/>
    <n v="0"/>
    <n v="0"/>
    <n v="44"/>
    <n v="55"/>
    <n v="99"/>
    <n v="60967"/>
    <n v="0"/>
    <n v="0"/>
    <n v="0"/>
  </r>
  <r>
    <x v="2"/>
    <x v="6"/>
    <x v="7"/>
    <n v="55799"/>
    <n v="11695"/>
    <n v="67494"/>
    <n v="0"/>
    <n v="65"/>
    <n v="65"/>
    <n v="0"/>
    <n v="0"/>
    <n v="0"/>
    <n v="72"/>
    <n v="13"/>
    <n v="85"/>
    <n v="67644"/>
    <n v="39"/>
    <n v="0"/>
    <n v="39"/>
  </r>
  <r>
    <x v="2"/>
    <x v="6"/>
    <x v="8"/>
    <n v="19029"/>
    <n v="482"/>
    <n v="19511"/>
    <n v="4"/>
    <n v="20"/>
    <n v="24"/>
    <n v="0"/>
    <n v="1"/>
    <n v="1"/>
    <n v="53"/>
    <n v="76"/>
    <n v="129"/>
    <n v="19665"/>
    <n v="4514"/>
    <n v="0"/>
    <n v="4514"/>
  </r>
  <r>
    <x v="2"/>
    <x v="6"/>
    <x v="6"/>
    <n v="52955"/>
    <n v="1411"/>
    <n v="54366"/>
    <n v="0"/>
    <n v="0"/>
    <n v="0"/>
    <n v="0"/>
    <n v="0"/>
    <n v="0"/>
    <n v="17"/>
    <n v="41"/>
    <n v="58"/>
    <n v="54424"/>
    <n v="79"/>
    <n v="0"/>
    <n v="79"/>
  </r>
  <r>
    <x v="2"/>
    <x v="6"/>
    <x v="4"/>
    <n v="6751"/>
    <n v="347"/>
    <n v="7098"/>
    <n v="15"/>
    <n v="285"/>
    <n v="300"/>
    <n v="1"/>
    <n v="0"/>
    <n v="1"/>
    <n v="90"/>
    <n v="90"/>
    <n v="180"/>
    <n v="7579"/>
    <n v="45"/>
    <n v="0"/>
    <n v="45"/>
  </r>
  <r>
    <x v="2"/>
    <x v="6"/>
    <x v="5"/>
    <n v="251"/>
    <n v="5"/>
    <n v="256"/>
    <n v="0"/>
    <n v="0"/>
    <n v="0"/>
    <n v="0"/>
    <n v="0"/>
    <n v="0"/>
    <n v="150"/>
    <n v="0"/>
    <n v="150"/>
    <n v="406"/>
    <n v="109"/>
    <n v="0"/>
    <n v="109"/>
  </r>
  <r>
    <x v="2"/>
    <x v="7"/>
    <x v="9"/>
    <n v="109503"/>
    <n v="869"/>
    <n v="110372"/>
    <n v="151"/>
    <n v="281"/>
    <n v="432"/>
    <n v="0"/>
    <n v="18"/>
    <n v="18"/>
    <n v="432"/>
    <n v="387"/>
    <n v="819"/>
    <n v="111641"/>
    <n v="1449"/>
    <n v="0"/>
    <n v="1449"/>
  </r>
  <r>
    <x v="2"/>
    <x v="7"/>
    <x v="19"/>
    <n v="225"/>
    <n v="222"/>
    <n v="447"/>
    <n v="9"/>
    <n v="0"/>
    <n v="9"/>
    <n v="0"/>
    <n v="0"/>
    <n v="0"/>
    <n v="0"/>
    <n v="3"/>
    <n v="3"/>
    <n v="459"/>
    <n v="0"/>
    <n v="0"/>
    <n v="0"/>
  </r>
  <r>
    <x v="2"/>
    <x v="7"/>
    <x v="30"/>
    <n v="53244"/>
    <n v="1027"/>
    <n v="54271"/>
    <n v="38"/>
    <n v="25"/>
    <n v="63"/>
    <n v="0"/>
    <n v="0"/>
    <n v="0"/>
    <n v="284"/>
    <n v="644"/>
    <n v="928"/>
    <n v="55262"/>
    <n v="652"/>
    <n v="0"/>
    <n v="652"/>
  </r>
  <r>
    <x v="2"/>
    <x v="7"/>
    <x v="13"/>
    <n v="42118"/>
    <n v="1682"/>
    <n v="43800"/>
    <n v="0"/>
    <n v="0"/>
    <n v="0"/>
    <n v="0"/>
    <n v="0"/>
    <n v="0"/>
    <n v="48"/>
    <n v="110"/>
    <n v="158"/>
    <n v="43958"/>
    <n v="210"/>
    <n v="0"/>
    <n v="210"/>
  </r>
  <r>
    <x v="2"/>
    <x v="7"/>
    <x v="17"/>
    <n v="74787"/>
    <n v="3499"/>
    <n v="78286"/>
    <n v="13"/>
    <n v="265"/>
    <n v="278"/>
    <n v="0"/>
    <n v="0"/>
    <n v="0"/>
    <n v="224"/>
    <n v="70"/>
    <n v="294"/>
    <n v="78858"/>
    <n v="1150"/>
    <n v="0"/>
    <n v="1150"/>
  </r>
  <r>
    <x v="2"/>
    <x v="7"/>
    <x v="28"/>
    <n v="76670"/>
    <n v="1579"/>
    <n v="78249"/>
    <n v="136"/>
    <n v="61"/>
    <n v="197"/>
    <n v="0"/>
    <n v="0"/>
    <n v="0"/>
    <n v="83"/>
    <n v="91"/>
    <n v="174"/>
    <n v="78620"/>
    <n v="0"/>
    <n v="0"/>
    <n v="0"/>
  </r>
  <r>
    <x v="2"/>
    <x v="7"/>
    <x v="3"/>
    <n v="65770"/>
    <n v="17122"/>
    <n v="82892"/>
    <n v="63"/>
    <n v="265"/>
    <n v="328"/>
    <n v="0"/>
    <n v="0"/>
    <n v="0"/>
    <n v="288"/>
    <n v="326"/>
    <n v="614"/>
    <n v="83834"/>
    <n v="1559"/>
    <n v="90"/>
    <n v="1649"/>
  </r>
  <r>
    <x v="2"/>
    <x v="7"/>
    <x v="7"/>
    <n v="130414"/>
    <n v="35931"/>
    <n v="166345"/>
    <n v="88"/>
    <n v="345"/>
    <n v="433"/>
    <n v="0"/>
    <n v="0"/>
    <n v="0"/>
    <n v="264"/>
    <n v="116"/>
    <n v="380"/>
    <n v="167158"/>
    <n v="78"/>
    <n v="0"/>
    <n v="78"/>
  </r>
  <r>
    <x v="2"/>
    <x v="7"/>
    <x v="14"/>
    <n v="25164"/>
    <n v="9789"/>
    <n v="34953"/>
    <n v="0"/>
    <n v="243"/>
    <n v="243"/>
    <n v="0"/>
    <n v="47"/>
    <n v="47"/>
    <n v="22"/>
    <n v="116"/>
    <n v="138"/>
    <n v="35381"/>
    <n v="95"/>
    <n v="215"/>
    <n v="310"/>
  </r>
  <r>
    <x v="2"/>
    <x v="7"/>
    <x v="8"/>
    <n v="42283"/>
    <n v="4500"/>
    <n v="46783"/>
    <n v="57"/>
    <n v="234"/>
    <n v="291"/>
    <n v="0"/>
    <n v="0"/>
    <n v="0"/>
    <n v="69"/>
    <n v="633"/>
    <n v="702"/>
    <n v="47776"/>
    <n v="91"/>
    <n v="0"/>
    <n v="91"/>
  </r>
  <r>
    <x v="2"/>
    <x v="7"/>
    <x v="5"/>
    <n v="161671"/>
    <n v="13866"/>
    <n v="175537"/>
    <n v="75"/>
    <n v="329"/>
    <n v="404"/>
    <n v="0"/>
    <n v="0"/>
    <n v="0"/>
    <n v="873"/>
    <n v="189"/>
    <n v="1062"/>
    <n v="177003"/>
    <n v="40"/>
    <n v="0"/>
    <n v="40"/>
  </r>
  <r>
    <x v="2"/>
    <x v="7"/>
    <x v="6"/>
    <n v="155793"/>
    <n v="1417"/>
    <n v="157210"/>
    <n v="0"/>
    <n v="815"/>
    <n v="815"/>
    <n v="0"/>
    <n v="5"/>
    <n v="5"/>
    <n v="421"/>
    <n v="588"/>
    <n v="1009"/>
    <n v="159039"/>
    <n v="5"/>
    <n v="1"/>
    <n v="6"/>
  </r>
  <r>
    <x v="2"/>
    <x v="7"/>
    <x v="4"/>
    <n v="77188"/>
    <n v="779"/>
    <n v="77967"/>
    <n v="1922"/>
    <n v="861"/>
    <n v="2783"/>
    <n v="4"/>
    <n v="47"/>
    <n v="51"/>
    <n v="809"/>
    <n v="553"/>
    <n v="1362"/>
    <n v="82163"/>
    <n v="2505"/>
    <n v="88"/>
    <n v="2593"/>
  </r>
  <r>
    <x v="2"/>
    <x v="7"/>
    <x v="22"/>
    <n v="0"/>
    <n v="0"/>
    <n v="0"/>
    <n v="0"/>
    <n v="0"/>
    <n v="0"/>
    <n v="0"/>
    <n v="0"/>
    <n v="0"/>
    <n v="189"/>
    <n v="0"/>
    <n v="189"/>
    <n v="189"/>
    <n v="0"/>
    <n v="0"/>
    <n v="0"/>
  </r>
  <r>
    <x v="2"/>
    <x v="7"/>
    <x v="11"/>
    <n v="0"/>
    <n v="0"/>
    <n v="0"/>
    <n v="12"/>
    <n v="21"/>
    <n v="33"/>
    <n v="0"/>
    <n v="0"/>
    <n v="0"/>
    <n v="0"/>
    <n v="2"/>
    <n v="2"/>
    <n v="35"/>
    <n v="0"/>
    <n v="0"/>
    <n v="0"/>
  </r>
  <r>
    <x v="2"/>
    <x v="7"/>
    <x v="21"/>
    <n v="0"/>
    <n v="0"/>
    <n v="0"/>
    <n v="9"/>
    <n v="19"/>
    <n v="28"/>
    <n v="0"/>
    <n v="0"/>
    <n v="0"/>
    <n v="0"/>
    <n v="0"/>
    <n v="0"/>
    <n v="28"/>
    <n v="0"/>
    <n v="0"/>
    <n v="0"/>
  </r>
  <r>
    <x v="2"/>
    <x v="8"/>
    <x v="9"/>
    <n v="64888"/>
    <n v="1238"/>
    <n v="66126"/>
    <n v="2"/>
    <n v="10"/>
    <n v="12"/>
    <n v="0"/>
    <n v="0"/>
    <n v="0"/>
    <n v="336"/>
    <n v="51"/>
    <n v="387"/>
    <n v="66525"/>
    <n v="1380"/>
    <n v="3"/>
    <n v="1383"/>
  </r>
  <r>
    <x v="2"/>
    <x v="8"/>
    <x v="28"/>
    <n v="190523"/>
    <n v="6073"/>
    <n v="196596"/>
    <n v="51"/>
    <n v="117"/>
    <n v="168"/>
    <n v="0"/>
    <n v="0"/>
    <n v="0"/>
    <n v="62"/>
    <n v="8"/>
    <n v="70"/>
    <n v="196834"/>
    <n v="332"/>
    <n v="12"/>
    <n v="344"/>
  </r>
  <r>
    <x v="2"/>
    <x v="8"/>
    <x v="7"/>
    <n v="71287"/>
    <n v="12972"/>
    <n v="84259"/>
    <n v="6"/>
    <n v="53"/>
    <n v="59"/>
    <n v="0"/>
    <n v="1"/>
    <n v="1"/>
    <n v="65"/>
    <n v="23"/>
    <n v="88"/>
    <n v="84407"/>
    <n v="0"/>
    <n v="0"/>
    <n v="0"/>
  </r>
  <r>
    <x v="2"/>
    <x v="8"/>
    <x v="31"/>
    <n v="63955"/>
    <n v="2993"/>
    <n v="66948"/>
    <n v="88"/>
    <n v="377"/>
    <n v="465"/>
    <n v="0"/>
    <n v="0"/>
    <n v="0"/>
    <n v="90"/>
    <n v="123"/>
    <n v="213"/>
    <n v="67626"/>
    <n v="0"/>
    <n v="0"/>
    <n v="0"/>
  </r>
  <r>
    <x v="2"/>
    <x v="8"/>
    <x v="23"/>
    <n v="10546"/>
    <n v="3913"/>
    <n v="14459"/>
    <n v="3"/>
    <n v="38"/>
    <n v="41"/>
    <n v="0"/>
    <n v="0"/>
    <n v="0"/>
    <n v="46"/>
    <n v="41"/>
    <n v="87"/>
    <n v="14587"/>
    <n v="0"/>
    <n v="0"/>
    <n v="0"/>
  </r>
  <r>
    <x v="2"/>
    <x v="8"/>
    <x v="32"/>
    <n v="15531"/>
    <n v="3148"/>
    <n v="18679"/>
    <n v="52"/>
    <n v="90"/>
    <n v="142"/>
    <n v="0"/>
    <n v="0"/>
    <n v="0"/>
    <n v="125"/>
    <n v="55"/>
    <n v="180"/>
    <n v="19001"/>
    <n v="0"/>
    <n v="2"/>
    <n v="2"/>
  </r>
  <r>
    <x v="2"/>
    <x v="8"/>
    <x v="8"/>
    <n v="39377"/>
    <n v="459"/>
    <n v="39836"/>
    <n v="4"/>
    <n v="68"/>
    <n v="72"/>
    <n v="0"/>
    <n v="0"/>
    <n v="0"/>
    <n v="307"/>
    <n v="195"/>
    <n v="502"/>
    <n v="40410"/>
    <n v="163"/>
    <n v="0"/>
    <n v="163"/>
  </r>
  <r>
    <x v="2"/>
    <x v="8"/>
    <x v="6"/>
    <n v="169135"/>
    <n v="8386"/>
    <n v="177521"/>
    <n v="0"/>
    <n v="0"/>
    <n v="0"/>
    <n v="0"/>
    <n v="0"/>
    <n v="0"/>
    <n v="304"/>
    <n v="182"/>
    <n v="486"/>
    <n v="178007"/>
    <n v="35"/>
    <n v="1"/>
    <n v="36"/>
  </r>
  <r>
    <x v="2"/>
    <x v="8"/>
    <x v="4"/>
    <n v="82908"/>
    <n v="2043"/>
    <n v="84951"/>
    <n v="118"/>
    <n v="193"/>
    <n v="311"/>
    <n v="0"/>
    <n v="0"/>
    <n v="0"/>
    <n v="207"/>
    <n v="142"/>
    <n v="349"/>
    <n v="85611"/>
    <n v="855"/>
    <n v="6"/>
    <n v="861"/>
  </r>
  <r>
    <x v="2"/>
    <x v="8"/>
    <x v="5"/>
    <n v="1287"/>
    <n v="0"/>
    <n v="1287"/>
    <n v="0"/>
    <n v="0"/>
    <n v="0"/>
    <n v="0"/>
    <n v="0"/>
    <n v="0"/>
    <n v="0"/>
    <n v="0"/>
    <n v="0"/>
    <n v="1287"/>
    <n v="0"/>
    <n v="0"/>
    <n v="0"/>
  </r>
  <r>
    <x v="2"/>
    <x v="8"/>
    <x v="0"/>
    <n v="1030"/>
    <n v="50"/>
    <n v="1080"/>
    <n v="0"/>
    <n v="0"/>
    <n v="0"/>
    <n v="0"/>
    <n v="0"/>
    <n v="0"/>
    <n v="20"/>
    <n v="0"/>
    <n v="20"/>
    <n v="1100"/>
    <n v="0"/>
    <n v="0"/>
    <n v="0"/>
  </r>
  <r>
    <x v="3"/>
    <x v="1"/>
    <x v="9"/>
    <n v="219960"/>
    <n v="9495"/>
    <n v="229455"/>
    <n v="179"/>
    <n v="759"/>
    <n v="938"/>
    <n v="0"/>
    <n v="0"/>
    <n v="0"/>
    <n v="561"/>
    <n v="564"/>
    <n v="1125"/>
    <n v="231518"/>
    <n v="10775"/>
    <n v="1821"/>
    <n v="12596"/>
  </r>
  <r>
    <x v="3"/>
    <x v="1"/>
    <x v="10"/>
    <n v="90709"/>
    <n v="48185"/>
    <n v="138894"/>
    <n v="60"/>
    <n v="237"/>
    <n v="297"/>
    <n v="22"/>
    <n v="13"/>
    <n v="35"/>
    <n v="190"/>
    <n v="107"/>
    <n v="297"/>
    <n v="139523"/>
    <n v="116"/>
    <n v="6"/>
    <n v="122"/>
  </r>
  <r>
    <x v="3"/>
    <x v="1"/>
    <x v="0"/>
    <n v="282376"/>
    <n v="63415"/>
    <n v="345791"/>
    <n v="66"/>
    <n v="2152"/>
    <n v="2218"/>
    <n v="1"/>
    <n v="10"/>
    <n v="11"/>
    <n v="1358"/>
    <n v="235"/>
    <n v="1593"/>
    <n v="349613"/>
    <n v="224"/>
    <n v="0"/>
    <n v="224"/>
  </r>
  <r>
    <x v="3"/>
    <x v="1"/>
    <x v="11"/>
    <n v="72479"/>
    <n v="4278"/>
    <n v="76757"/>
    <n v="0"/>
    <n v="144"/>
    <n v="144"/>
    <n v="0"/>
    <n v="0"/>
    <n v="0"/>
    <n v="287"/>
    <n v="70"/>
    <n v="357"/>
    <n v="77258"/>
    <n v="4"/>
    <n v="3"/>
    <n v="7"/>
  </r>
  <r>
    <x v="3"/>
    <x v="1"/>
    <x v="12"/>
    <n v="0"/>
    <n v="0"/>
    <n v="0"/>
    <n v="0"/>
    <n v="0"/>
    <n v="0"/>
    <n v="0"/>
    <n v="0"/>
    <n v="0"/>
    <n v="114"/>
    <n v="111"/>
    <n v="225"/>
    <n v="225"/>
    <n v="0"/>
    <n v="0"/>
    <n v="0"/>
  </r>
  <r>
    <x v="3"/>
    <x v="1"/>
    <x v="13"/>
    <n v="283779"/>
    <n v="10995"/>
    <n v="294774"/>
    <n v="0"/>
    <n v="239"/>
    <n v="239"/>
    <n v="0"/>
    <n v="0"/>
    <n v="0"/>
    <n v="505"/>
    <n v="143"/>
    <n v="648"/>
    <n v="295661"/>
    <n v="2892"/>
    <n v="2"/>
    <n v="2894"/>
  </r>
  <r>
    <x v="3"/>
    <x v="1"/>
    <x v="3"/>
    <n v="154316"/>
    <n v="74953"/>
    <n v="229269"/>
    <n v="179"/>
    <n v="567"/>
    <n v="746"/>
    <n v="0"/>
    <n v="0"/>
    <n v="0"/>
    <n v="1079"/>
    <n v="431"/>
    <n v="1510"/>
    <n v="231525"/>
    <n v="2749"/>
    <n v="15"/>
    <n v="2764"/>
  </r>
  <r>
    <x v="3"/>
    <x v="1"/>
    <x v="7"/>
    <n v="210933"/>
    <n v="12160"/>
    <n v="223093"/>
    <n v="183"/>
    <n v="861"/>
    <n v="1044"/>
    <n v="0"/>
    <n v="0"/>
    <n v="0"/>
    <n v="347"/>
    <n v="88"/>
    <n v="435"/>
    <n v="224572"/>
    <n v="15224"/>
    <n v="581"/>
    <n v="15805"/>
  </r>
  <r>
    <x v="3"/>
    <x v="1"/>
    <x v="33"/>
    <n v="0"/>
    <n v="0"/>
    <n v="0"/>
    <n v="0"/>
    <n v="0"/>
    <n v="0"/>
    <n v="0"/>
    <n v="0"/>
    <n v="0"/>
    <n v="56"/>
    <n v="0"/>
    <n v="56"/>
    <n v="56"/>
    <n v="0"/>
    <n v="0"/>
    <n v="0"/>
  </r>
  <r>
    <x v="3"/>
    <x v="1"/>
    <x v="14"/>
    <n v="97027"/>
    <n v="12209"/>
    <n v="109236"/>
    <n v="73"/>
    <n v="483"/>
    <n v="556"/>
    <n v="0"/>
    <n v="8"/>
    <n v="8"/>
    <n v="69"/>
    <n v="29"/>
    <n v="98"/>
    <n v="109898"/>
    <n v="343"/>
    <n v="0"/>
    <n v="343"/>
  </r>
  <r>
    <x v="3"/>
    <x v="1"/>
    <x v="15"/>
    <n v="0"/>
    <n v="0"/>
    <n v="0"/>
    <n v="0"/>
    <n v="0"/>
    <n v="0"/>
    <n v="0"/>
    <n v="0"/>
    <n v="0"/>
    <n v="150"/>
    <n v="22"/>
    <n v="172"/>
    <n v="172"/>
    <n v="0"/>
    <n v="0"/>
    <n v="0"/>
  </r>
  <r>
    <x v="3"/>
    <x v="1"/>
    <x v="8"/>
    <n v="174854"/>
    <n v="12359"/>
    <n v="187213"/>
    <n v="34"/>
    <n v="607"/>
    <n v="641"/>
    <n v="0"/>
    <n v="0"/>
    <n v="0"/>
    <n v="392"/>
    <n v="1275"/>
    <n v="1667"/>
    <n v="189521"/>
    <n v="0"/>
    <n v="0"/>
    <n v="0"/>
  </r>
  <r>
    <x v="3"/>
    <x v="1"/>
    <x v="5"/>
    <n v="121554"/>
    <n v="27901"/>
    <n v="149455"/>
    <n v="0"/>
    <n v="215"/>
    <n v="215"/>
    <n v="0"/>
    <n v="0"/>
    <n v="0"/>
    <n v="833"/>
    <n v="197"/>
    <n v="1030"/>
    <n v="150700"/>
    <n v="15"/>
    <n v="8"/>
    <n v="23"/>
  </r>
  <r>
    <x v="3"/>
    <x v="1"/>
    <x v="6"/>
    <n v="264259"/>
    <n v="49652"/>
    <n v="313911"/>
    <n v="677"/>
    <n v="1887"/>
    <n v="2564"/>
    <n v="0"/>
    <n v="0"/>
    <n v="0"/>
    <n v="561"/>
    <n v="707"/>
    <n v="1268"/>
    <n v="317743"/>
    <n v="3068"/>
    <n v="206"/>
    <n v="3274"/>
  </r>
  <r>
    <x v="3"/>
    <x v="1"/>
    <x v="4"/>
    <n v="200684"/>
    <n v="17340"/>
    <n v="218024"/>
    <n v="1464"/>
    <n v="2809"/>
    <n v="4273"/>
    <n v="4"/>
    <n v="19"/>
    <n v="23"/>
    <n v="1650"/>
    <n v="1027"/>
    <n v="2677"/>
    <n v="224997"/>
    <n v="12706"/>
    <n v="420"/>
    <n v="13126"/>
  </r>
  <r>
    <x v="3"/>
    <x v="1"/>
    <x v="17"/>
    <n v="52176"/>
    <n v="50"/>
    <n v="52226"/>
    <n v="0"/>
    <n v="0"/>
    <n v="0"/>
    <n v="0"/>
    <n v="0"/>
    <n v="0"/>
    <n v="197"/>
    <n v="0"/>
    <n v="197"/>
    <n v="52423"/>
    <n v="968"/>
    <n v="0"/>
    <n v="968"/>
  </r>
  <r>
    <x v="3"/>
    <x v="1"/>
    <x v="23"/>
    <n v="10845"/>
    <n v="961"/>
    <n v="11806"/>
    <n v="3"/>
    <n v="18"/>
    <n v="21"/>
    <n v="0"/>
    <n v="0"/>
    <n v="0"/>
    <n v="0"/>
    <n v="0"/>
    <n v="0"/>
    <n v="11827"/>
    <n v="0"/>
    <n v="0"/>
    <n v="0"/>
  </r>
  <r>
    <x v="3"/>
    <x v="2"/>
    <x v="0"/>
    <n v="205031"/>
    <n v="18452"/>
    <n v="223483"/>
    <n v="18"/>
    <n v="318"/>
    <n v="336"/>
    <n v="0"/>
    <n v="22"/>
    <n v="22"/>
    <n v="313"/>
    <n v="95"/>
    <n v="408"/>
    <n v="224249"/>
    <n v="178"/>
    <n v="0"/>
    <n v="178"/>
  </r>
  <r>
    <x v="3"/>
    <x v="2"/>
    <x v="18"/>
    <n v="20920"/>
    <n v="1409"/>
    <n v="22329"/>
    <n v="8"/>
    <n v="107"/>
    <n v="115"/>
    <n v="0"/>
    <n v="0"/>
    <n v="0"/>
    <n v="80"/>
    <n v="56"/>
    <n v="136"/>
    <n v="22580"/>
    <n v="124"/>
    <n v="0"/>
    <n v="124"/>
  </r>
  <r>
    <x v="3"/>
    <x v="2"/>
    <x v="19"/>
    <n v="13690"/>
    <n v="2721"/>
    <n v="16411"/>
    <n v="7"/>
    <n v="71"/>
    <n v="78"/>
    <n v="0"/>
    <n v="0"/>
    <n v="0"/>
    <n v="37"/>
    <n v="4"/>
    <n v="41"/>
    <n v="16530"/>
    <n v="0"/>
    <n v="0"/>
    <n v="0"/>
  </r>
  <r>
    <x v="3"/>
    <x v="2"/>
    <x v="2"/>
    <n v="8891"/>
    <n v="543"/>
    <n v="9434"/>
    <n v="2"/>
    <n v="7"/>
    <n v="9"/>
    <n v="0"/>
    <n v="0"/>
    <n v="0"/>
    <n v="28"/>
    <n v="105"/>
    <n v="133"/>
    <n v="9576"/>
    <n v="80"/>
    <n v="0"/>
    <n v="80"/>
  </r>
  <r>
    <x v="3"/>
    <x v="2"/>
    <x v="1"/>
    <n v="3208"/>
    <n v="159"/>
    <n v="3367"/>
    <n v="0"/>
    <n v="0"/>
    <n v="0"/>
    <n v="0"/>
    <n v="0"/>
    <n v="0"/>
    <n v="0"/>
    <n v="102"/>
    <n v="102"/>
    <n v="3469"/>
    <n v="0"/>
    <n v="0"/>
    <n v="0"/>
  </r>
  <r>
    <x v="3"/>
    <x v="2"/>
    <x v="21"/>
    <n v="26108"/>
    <n v="1003"/>
    <n v="27111"/>
    <n v="34"/>
    <n v="94"/>
    <n v="128"/>
    <n v="0"/>
    <n v="0"/>
    <n v="0"/>
    <n v="136"/>
    <n v="83"/>
    <n v="219"/>
    <n v="27458"/>
    <n v="295"/>
    <n v="0"/>
    <n v="295"/>
  </r>
  <r>
    <x v="3"/>
    <x v="2"/>
    <x v="22"/>
    <n v="89406"/>
    <n v="6938"/>
    <n v="96344"/>
    <n v="29"/>
    <n v="75"/>
    <n v="104"/>
    <n v="0"/>
    <n v="8"/>
    <n v="8"/>
    <n v="224"/>
    <n v="48"/>
    <n v="272"/>
    <n v="96728"/>
    <n v="5525"/>
    <n v="120"/>
    <n v="5645"/>
  </r>
  <r>
    <x v="3"/>
    <x v="2"/>
    <x v="7"/>
    <n v="124238"/>
    <n v="38756"/>
    <n v="162994"/>
    <n v="30"/>
    <n v="153"/>
    <n v="183"/>
    <n v="0"/>
    <n v="8"/>
    <n v="8"/>
    <n v="188"/>
    <n v="48"/>
    <n v="236"/>
    <n v="163421"/>
    <n v="0"/>
    <n v="0"/>
    <n v="0"/>
  </r>
  <r>
    <x v="3"/>
    <x v="2"/>
    <x v="14"/>
    <n v="92964"/>
    <n v="24736"/>
    <n v="117700"/>
    <n v="0"/>
    <n v="245"/>
    <n v="245"/>
    <n v="0"/>
    <n v="0"/>
    <n v="0"/>
    <n v="122"/>
    <n v="3"/>
    <n v="125"/>
    <n v="118070"/>
    <n v="345"/>
    <n v="0"/>
    <n v="345"/>
  </r>
  <r>
    <x v="3"/>
    <x v="2"/>
    <x v="24"/>
    <n v="0"/>
    <n v="0"/>
    <n v="0"/>
    <n v="0"/>
    <n v="0"/>
    <n v="0"/>
    <n v="0"/>
    <n v="0"/>
    <n v="0"/>
    <n v="293"/>
    <n v="34"/>
    <n v="327"/>
    <n v="327"/>
    <n v="0"/>
    <n v="0"/>
    <n v="0"/>
  </r>
  <r>
    <x v="3"/>
    <x v="2"/>
    <x v="23"/>
    <n v="42618"/>
    <n v="87828"/>
    <n v="130446"/>
    <n v="290"/>
    <n v="181"/>
    <n v="471"/>
    <n v="0"/>
    <n v="0"/>
    <n v="0"/>
    <n v="466"/>
    <n v="133"/>
    <n v="599"/>
    <n v="131516"/>
    <n v="19"/>
    <n v="0"/>
    <n v="19"/>
  </r>
  <r>
    <x v="3"/>
    <x v="2"/>
    <x v="8"/>
    <n v="52216"/>
    <n v="5543"/>
    <n v="57759"/>
    <n v="78"/>
    <n v="168"/>
    <n v="246"/>
    <n v="0"/>
    <n v="15"/>
    <n v="15"/>
    <n v="313"/>
    <n v="731"/>
    <n v="1044"/>
    <n v="59064"/>
    <n v="574"/>
    <n v="0"/>
    <n v="574"/>
  </r>
  <r>
    <x v="3"/>
    <x v="2"/>
    <x v="25"/>
    <n v="68460"/>
    <n v="21533"/>
    <n v="89993"/>
    <n v="387"/>
    <n v="1977"/>
    <n v="2364"/>
    <n v="0"/>
    <n v="0"/>
    <n v="0"/>
    <n v="316"/>
    <n v="134"/>
    <n v="450"/>
    <n v="92807"/>
    <n v="568"/>
    <n v="0"/>
    <n v="568"/>
  </r>
  <r>
    <x v="3"/>
    <x v="2"/>
    <x v="5"/>
    <n v="76108"/>
    <n v="10042"/>
    <n v="86150"/>
    <n v="0"/>
    <n v="42"/>
    <n v="42"/>
    <n v="0"/>
    <n v="0"/>
    <n v="0"/>
    <n v="568"/>
    <n v="109"/>
    <n v="677"/>
    <n v="86869"/>
    <n v="0"/>
    <n v="0"/>
    <n v="0"/>
  </r>
  <r>
    <x v="3"/>
    <x v="2"/>
    <x v="6"/>
    <n v="273531"/>
    <n v="7455"/>
    <n v="280986"/>
    <n v="103"/>
    <n v="497"/>
    <n v="600"/>
    <n v="0"/>
    <n v="72"/>
    <n v="72"/>
    <n v="547"/>
    <n v="220"/>
    <n v="767"/>
    <n v="282425"/>
    <n v="86"/>
    <n v="0"/>
    <n v="86"/>
  </r>
  <r>
    <x v="3"/>
    <x v="2"/>
    <x v="4"/>
    <n v="128594"/>
    <n v="7557"/>
    <n v="136151"/>
    <n v="264"/>
    <n v="527"/>
    <n v="791"/>
    <n v="2"/>
    <n v="16"/>
    <n v="18"/>
    <n v="1456"/>
    <n v="383"/>
    <n v="1839"/>
    <n v="138799"/>
    <n v="14578"/>
    <n v="3"/>
    <n v="14581"/>
  </r>
  <r>
    <x v="3"/>
    <x v="2"/>
    <x v="16"/>
    <n v="1000"/>
    <n v="0"/>
    <n v="1000"/>
    <n v="0"/>
    <n v="0"/>
    <n v="0"/>
    <n v="0"/>
    <n v="0"/>
    <n v="0"/>
    <n v="0"/>
    <n v="0"/>
    <n v="0"/>
    <n v="1000"/>
    <n v="0"/>
    <n v="0"/>
    <n v="0"/>
  </r>
  <r>
    <x v="3"/>
    <x v="2"/>
    <x v="9"/>
    <n v="9358"/>
    <n v="597"/>
    <n v="9955"/>
    <n v="0"/>
    <n v="0"/>
    <n v="0"/>
    <n v="0"/>
    <n v="0"/>
    <n v="0"/>
    <n v="0"/>
    <n v="0"/>
    <n v="0"/>
    <n v="9955"/>
    <n v="0"/>
    <n v="0"/>
    <n v="0"/>
  </r>
  <r>
    <x v="3"/>
    <x v="2"/>
    <x v="26"/>
    <n v="0"/>
    <n v="0"/>
    <n v="0"/>
    <n v="0"/>
    <n v="0"/>
    <n v="0"/>
    <n v="0"/>
    <n v="0"/>
    <n v="0"/>
    <n v="64"/>
    <n v="0"/>
    <n v="64"/>
    <n v="64"/>
    <n v="0"/>
    <n v="0"/>
    <n v="0"/>
  </r>
  <r>
    <x v="3"/>
    <x v="2"/>
    <x v="3"/>
    <n v="1311"/>
    <n v="0"/>
    <n v="1311"/>
    <n v="0"/>
    <n v="0"/>
    <n v="0"/>
    <n v="0"/>
    <n v="0"/>
    <n v="0"/>
    <n v="0"/>
    <n v="0"/>
    <n v="0"/>
    <n v="1311"/>
    <n v="0"/>
    <n v="0"/>
    <n v="0"/>
  </r>
  <r>
    <x v="3"/>
    <x v="4"/>
    <x v="0"/>
    <n v="90369"/>
    <n v="0"/>
    <n v="90369"/>
    <n v="67"/>
    <n v="1040"/>
    <n v="1107"/>
    <n v="0"/>
    <n v="0"/>
    <n v="0"/>
    <n v="120"/>
    <n v="62"/>
    <n v="182"/>
    <n v="91658"/>
    <n v="237"/>
    <n v="0"/>
    <n v="237"/>
  </r>
  <r>
    <x v="3"/>
    <x v="4"/>
    <x v="7"/>
    <n v="53232"/>
    <n v="6"/>
    <n v="53238"/>
    <n v="30"/>
    <n v="153"/>
    <n v="183"/>
    <n v="0"/>
    <n v="0"/>
    <n v="0"/>
    <n v="12"/>
    <n v="8"/>
    <n v="20"/>
    <n v="53441"/>
    <n v="1294"/>
    <n v="221"/>
    <n v="1515"/>
  </r>
  <r>
    <x v="3"/>
    <x v="4"/>
    <x v="16"/>
    <n v="116644"/>
    <n v="1477"/>
    <n v="118121"/>
    <n v="456"/>
    <n v="169"/>
    <n v="625"/>
    <n v="0"/>
    <n v="5"/>
    <n v="5"/>
    <n v="1361"/>
    <n v="66"/>
    <n v="1427"/>
    <n v="120178"/>
    <n v="1392"/>
    <n v="0"/>
    <n v="1392"/>
  </r>
  <r>
    <x v="3"/>
    <x v="4"/>
    <x v="6"/>
    <n v="112626"/>
    <n v="20"/>
    <n v="112646"/>
    <n v="379"/>
    <n v="562"/>
    <n v="941"/>
    <n v="0"/>
    <n v="0"/>
    <n v="0"/>
    <n v="582"/>
    <n v="169"/>
    <n v="751"/>
    <n v="114338"/>
    <n v="0"/>
    <n v="0"/>
    <n v="0"/>
  </r>
  <r>
    <x v="3"/>
    <x v="4"/>
    <x v="4"/>
    <n v="77861"/>
    <n v="1108"/>
    <n v="78969"/>
    <n v="445"/>
    <n v="906"/>
    <n v="1351"/>
    <n v="0"/>
    <n v="12"/>
    <n v="12"/>
    <n v="271"/>
    <n v="147"/>
    <n v="418"/>
    <n v="80750"/>
    <n v="0"/>
    <n v="0"/>
    <n v="0"/>
  </r>
  <r>
    <x v="3"/>
    <x v="4"/>
    <x v="8"/>
    <n v="238"/>
    <n v="68"/>
    <n v="306"/>
    <n v="19"/>
    <n v="252"/>
    <n v="271"/>
    <n v="0"/>
    <n v="0"/>
    <n v="0"/>
    <n v="26"/>
    <n v="10"/>
    <n v="36"/>
    <n v="613"/>
    <n v="0"/>
    <n v="0"/>
    <n v="0"/>
  </r>
  <r>
    <x v="3"/>
    <x v="5"/>
    <x v="9"/>
    <n v="127532"/>
    <n v="1316"/>
    <n v="128848"/>
    <n v="27"/>
    <n v="5"/>
    <n v="32"/>
    <n v="0"/>
    <n v="0"/>
    <n v="0"/>
    <n v="284"/>
    <n v="40"/>
    <n v="324"/>
    <n v="129204"/>
    <n v="268"/>
    <n v="0"/>
    <n v="268"/>
  </r>
  <r>
    <x v="3"/>
    <x v="5"/>
    <x v="26"/>
    <n v="122335"/>
    <n v="2811"/>
    <n v="125146"/>
    <n v="46"/>
    <n v="141"/>
    <n v="187"/>
    <n v="1"/>
    <n v="8"/>
    <n v="9"/>
    <n v="439"/>
    <n v="54"/>
    <n v="493"/>
    <n v="125835"/>
    <n v="85"/>
    <n v="0"/>
    <n v="85"/>
  </r>
  <r>
    <x v="3"/>
    <x v="5"/>
    <x v="17"/>
    <n v="308553"/>
    <n v="813"/>
    <n v="309366"/>
    <n v="25"/>
    <n v="19"/>
    <n v="44"/>
    <n v="0"/>
    <n v="0"/>
    <n v="0"/>
    <n v="569"/>
    <n v="46"/>
    <n v="615"/>
    <n v="310025"/>
    <n v="1411"/>
    <n v="0"/>
    <n v="1411"/>
  </r>
  <r>
    <x v="3"/>
    <x v="5"/>
    <x v="8"/>
    <n v="36742"/>
    <n v="301"/>
    <n v="37043"/>
    <n v="11"/>
    <n v="19"/>
    <n v="30"/>
    <n v="0"/>
    <n v="0"/>
    <n v="0"/>
    <n v="226"/>
    <n v="35"/>
    <n v="261"/>
    <n v="37334"/>
    <n v="8520"/>
    <n v="0"/>
    <n v="8520"/>
  </r>
  <r>
    <x v="3"/>
    <x v="5"/>
    <x v="6"/>
    <n v="108356"/>
    <n v="2202"/>
    <n v="110558"/>
    <n v="21"/>
    <n v="179"/>
    <n v="200"/>
    <n v="0"/>
    <n v="0"/>
    <n v="0"/>
    <n v="267"/>
    <n v="43"/>
    <n v="310"/>
    <n v="111068"/>
    <n v="0"/>
    <n v="0"/>
    <n v="0"/>
  </r>
  <r>
    <x v="3"/>
    <x v="5"/>
    <x v="4"/>
    <n v="164426"/>
    <n v="1404"/>
    <n v="165830"/>
    <n v="0"/>
    <n v="0"/>
    <n v="0"/>
    <n v="0"/>
    <n v="0"/>
    <n v="0"/>
    <n v="318"/>
    <n v="69"/>
    <n v="387"/>
    <n v="166217"/>
    <n v="300"/>
    <n v="0"/>
    <n v="300"/>
  </r>
  <r>
    <x v="3"/>
    <x v="5"/>
    <x v="7"/>
    <n v="1085"/>
    <n v="214"/>
    <n v="1299"/>
    <n v="0"/>
    <n v="0"/>
    <n v="0"/>
    <n v="0"/>
    <n v="0"/>
    <n v="0"/>
    <n v="0"/>
    <n v="0"/>
    <n v="0"/>
    <n v="1299"/>
    <n v="0"/>
    <n v="0"/>
    <n v="0"/>
  </r>
  <r>
    <x v="3"/>
    <x v="5"/>
    <x v="0"/>
    <n v="0"/>
    <n v="360"/>
    <n v="360"/>
    <n v="0"/>
    <n v="0"/>
    <n v="0"/>
    <n v="0"/>
    <n v="0"/>
    <n v="0"/>
    <n v="0"/>
    <n v="0"/>
    <n v="0"/>
    <n v="360"/>
    <n v="0"/>
    <n v="0"/>
    <n v="0"/>
  </r>
  <r>
    <x v="3"/>
    <x v="6"/>
    <x v="9"/>
    <n v="43034"/>
    <n v="1030"/>
    <n v="44064"/>
    <n v="24"/>
    <n v="123"/>
    <n v="147"/>
    <n v="0"/>
    <n v="1"/>
    <n v="1"/>
    <n v="81"/>
    <n v="49"/>
    <n v="130"/>
    <n v="44342"/>
    <n v="34"/>
    <n v="0"/>
    <n v="34"/>
  </r>
  <r>
    <x v="3"/>
    <x v="6"/>
    <x v="27"/>
    <n v="5004"/>
    <n v="126"/>
    <n v="5130"/>
    <n v="0"/>
    <n v="0"/>
    <n v="0"/>
    <n v="0"/>
    <n v="0"/>
    <n v="0"/>
    <n v="5"/>
    <n v="14"/>
    <n v="19"/>
    <n v="5149"/>
    <n v="0"/>
    <n v="0"/>
    <n v="0"/>
  </r>
  <r>
    <x v="3"/>
    <x v="6"/>
    <x v="28"/>
    <n v="68810"/>
    <n v="670"/>
    <n v="69480"/>
    <n v="0"/>
    <n v="0"/>
    <n v="0"/>
    <n v="0"/>
    <n v="0"/>
    <n v="0"/>
    <n v="50"/>
    <n v="20"/>
    <n v="70"/>
    <n v="69550"/>
    <n v="0"/>
    <n v="0"/>
    <n v="0"/>
  </r>
  <r>
    <x v="3"/>
    <x v="6"/>
    <x v="29"/>
    <n v="48422"/>
    <n v="6358"/>
    <n v="54780"/>
    <n v="25"/>
    <n v="72"/>
    <n v="97"/>
    <n v="0"/>
    <n v="0"/>
    <n v="0"/>
    <n v="50"/>
    <n v="14"/>
    <n v="64"/>
    <n v="54941"/>
    <n v="0"/>
    <n v="0"/>
    <n v="0"/>
  </r>
  <r>
    <x v="3"/>
    <x v="6"/>
    <x v="7"/>
    <n v="51424"/>
    <n v="4536"/>
    <n v="55960"/>
    <n v="8"/>
    <n v="98"/>
    <n v="106"/>
    <n v="0"/>
    <n v="0"/>
    <n v="0"/>
    <n v="85"/>
    <n v="16"/>
    <n v="101"/>
    <n v="56167"/>
    <n v="149"/>
    <n v="0"/>
    <n v="149"/>
  </r>
  <r>
    <x v="3"/>
    <x v="6"/>
    <x v="8"/>
    <n v="22284"/>
    <n v="301"/>
    <n v="22585"/>
    <n v="2"/>
    <n v="11"/>
    <n v="13"/>
    <n v="0"/>
    <n v="0"/>
    <n v="0"/>
    <n v="139"/>
    <n v="72"/>
    <n v="211"/>
    <n v="22809"/>
    <n v="5562"/>
    <n v="41"/>
    <n v="5603"/>
  </r>
  <r>
    <x v="3"/>
    <x v="6"/>
    <x v="6"/>
    <n v="55738"/>
    <n v="909"/>
    <n v="56647"/>
    <n v="0"/>
    <n v="620"/>
    <n v="620"/>
    <n v="0"/>
    <n v="0"/>
    <n v="0"/>
    <n v="68"/>
    <n v="38"/>
    <n v="106"/>
    <n v="57373"/>
    <n v="142"/>
    <n v="1"/>
    <n v="143"/>
  </r>
  <r>
    <x v="3"/>
    <x v="6"/>
    <x v="4"/>
    <n v="9479"/>
    <n v="328"/>
    <n v="9807"/>
    <n v="74"/>
    <n v="154"/>
    <n v="228"/>
    <n v="0"/>
    <n v="1"/>
    <n v="1"/>
    <n v="102"/>
    <n v="116"/>
    <n v="218"/>
    <n v="10254"/>
    <n v="723"/>
    <n v="0"/>
    <n v="723"/>
  </r>
  <r>
    <x v="3"/>
    <x v="7"/>
    <x v="9"/>
    <n v="101775"/>
    <n v="912"/>
    <n v="102687"/>
    <n v="83"/>
    <n v="267"/>
    <n v="350"/>
    <n v="0"/>
    <n v="13"/>
    <n v="13"/>
    <n v="197"/>
    <n v="80"/>
    <n v="277"/>
    <n v="103327"/>
    <n v="324"/>
    <n v="110"/>
    <n v="434"/>
  </r>
  <r>
    <x v="3"/>
    <x v="7"/>
    <x v="30"/>
    <n v="54182"/>
    <n v="1225"/>
    <n v="55407"/>
    <n v="24"/>
    <n v="47"/>
    <n v="71"/>
    <n v="0"/>
    <n v="0"/>
    <n v="0"/>
    <n v="337"/>
    <n v="154"/>
    <n v="491"/>
    <n v="55969"/>
    <n v="752"/>
    <n v="0"/>
    <n v="752"/>
  </r>
  <r>
    <x v="3"/>
    <x v="7"/>
    <x v="13"/>
    <n v="53475"/>
    <n v="1279"/>
    <n v="54754"/>
    <n v="100"/>
    <n v="439"/>
    <n v="539"/>
    <n v="0"/>
    <n v="0"/>
    <n v="0"/>
    <n v="32"/>
    <n v="26"/>
    <n v="58"/>
    <n v="55351"/>
    <n v="2284"/>
    <n v="99"/>
    <n v="2383"/>
  </r>
  <r>
    <x v="3"/>
    <x v="7"/>
    <x v="17"/>
    <n v="64956"/>
    <n v="2623"/>
    <n v="67579"/>
    <n v="0"/>
    <n v="0"/>
    <n v="0"/>
    <n v="0"/>
    <n v="0"/>
    <n v="0"/>
    <n v="75"/>
    <n v="13"/>
    <n v="88"/>
    <n v="67667"/>
    <n v="501"/>
    <n v="0"/>
    <n v="501"/>
  </r>
  <r>
    <x v="3"/>
    <x v="7"/>
    <x v="28"/>
    <n v="69106"/>
    <n v="727"/>
    <n v="69833"/>
    <n v="0"/>
    <n v="0"/>
    <n v="0"/>
    <n v="0"/>
    <n v="0"/>
    <n v="0"/>
    <n v="120"/>
    <n v="11"/>
    <n v="131"/>
    <n v="69964"/>
    <n v="752"/>
    <n v="171"/>
    <n v="923"/>
  </r>
  <r>
    <x v="3"/>
    <x v="7"/>
    <x v="3"/>
    <n v="35831"/>
    <n v="28223"/>
    <n v="64054"/>
    <n v="56"/>
    <n v="230"/>
    <n v="286"/>
    <n v="0"/>
    <n v="7"/>
    <n v="7"/>
    <n v="260"/>
    <n v="149"/>
    <n v="409"/>
    <n v="64756"/>
    <n v="7"/>
    <n v="1"/>
    <n v="8"/>
  </r>
  <r>
    <x v="3"/>
    <x v="7"/>
    <x v="7"/>
    <n v="145550"/>
    <n v="8048"/>
    <n v="153598"/>
    <n v="90"/>
    <n v="414"/>
    <n v="504"/>
    <n v="0"/>
    <n v="0"/>
    <n v="0"/>
    <n v="184"/>
    <n v="43"/>
    <n v="227"/>
    <n v="154329"/>
    <n v="55"/>
    <n v="2"/>
    <n v="57"/>
  </r>
  <r>
    <x v="3"/>
    <x v="7"/>
    <x v="14"/>
    <n v="27041"/>
    <n v="5892"/>
    <n v="32933"/>
    <n v="0"/>
    <n v="123"/>
    <n v="123"/>
    <n v="0"/>
    <n v="0"/>
    <n v="0"/>
    <n v="0"/>
    <n v="0"/>
    <n v="0"/>
    <n v="33056"/>
    <n v="316"/>
    <n v="29"/>
    <n v="345"/>
  </r>
  <r>
    <x v="3"/>
    <x v="7"/>
    <x v="8"/>
    <n v="37066"/>
    <n v="6341"/>
    <n v="43407"/>
    <n v="59"/>
    <n v="214"/>
    <n v="273"/>
    <n v="0"/>
    <n v="0"/>
    <n v="0"/>
    <n v="302"/>
    <n v="684"/>
    <n v="986"/>
    <n v="44666"/>
    <n v="172"/>
    <n v="0"/>
    <n v="172"/>
  </r>
  <r>
    <x v="3"/>
    <x v="7"/>
    <x v="5"/>
    <n v="195003"/>
    <n v="16115"/>
    <n v="211118"/>
    <n v="83"/>
    <n v="259"/>
    <n v="342"/>
    <n v="0"/>
    <n v="0"/>
    <n v="0"/>
    <n v="1329"/>
    <n v="74"/>
    <n v="1403"/>
    <n v="212863"/>
    <n v="43"/>
    <n v="85"/>
    <n v="128"/>
  </r>
  <r>
    <x v="3"/>
    <x v="7"/>
    <x v="6"/>
    <n v="151621"/>
    <n v="1210"/>
    <n v="152831"/>
    <n v="374"/>
    <n v="1130"/>
    <n v="1504"/>
    <n v="0"/>
    <n v="3"/>
    <n v="3"/>
    <n v="350"/>
    <n v="103"/>
    <n v="453"/>
    <n v="154791"/>
    <n v="316"/>
    <n v="16"/>
    <n v="332"/>
  </r>
  <r>
    <x v="3"/>
    <x v="7"/>
    <x v="4"/>
    <n v="76022"/>
    <n v="907"/>
    <n v="76929"/>
    <n v="550"/>
    <n v="827"/>
    <n v="1377"/>
    <n v="0"/>
    <n v="0"/>
    <n v="0"/>
    <n v="596"/>
    <n v="197"/>
    <n v="793"/>
    <n v="79099"/>
    <n v="4898"/>
    <n v="302"/>
    <n v="5200"/>
  </r>
  <r>
    <x v="3"/>
    <x v="7"/>
    <x v="0"/>
    <n v="101"/>
    <n v="127"/>
    <n v="228"/>
    <n v="95"/>
    <n v="740"/>
    <n v="835"/>
    <n v="1"/>
    <n v="27"/>
    <n v="28"/>
    <n v="0"/>
    <n v="0"/>
    <n v="0"/>
    <n v="1091"/>
    <n v="0"/>
    <n v="0"/>
    <n v="0"/>
  </r>
  <r>
    <x v="3"/>
    <x v="7"/>
    <x v="18"/>
    <n v="0"/>
    <n v="1"/>
    <n v="1"/>
    <n v="1"/>
    <n v="24"/>
    <n v="25"/>
    <n v="0"/>
    <n v="0"/>
    <n v="0"/>
    <n v="0"/>
    <n v="1"/>
    <n v="1"/>
    <n v="27"/>
    <n v="0"/>
    <n v="0"/>
    <n v="0"/>
  </r>
  <r>
    <x v="3"/>
    <x v="7"/>
    <x v="26"/>
    <n v="0"/>
    <n v="0"/>
    <n v="0"/>
    <n v="0"/>
    <n v="0"/>
    <n v="0"/>
    <n v="0"/>
    <n v="0"/>
    <n v="0"/>
    <n v="181"/>
    <n v="0"/>
    <n v="181"/>
    <n v="181"/>
    <n v="0"/>
    <n v="0"/>
    <n v="0"/>
  </r>
  <r>
    <x v="3"/>
    <x v="7"/>
    <x v="22"/>
    <n v="9054"/>
    <n v="113"/>
    <n v="9167"/>
    <n v="0"/>
    <n v="0"/>
    <n v="0"/>
    <n v="0"/>
    <n v="0"/>
    <n v="0"/>
    <n v="57"/>
    <n v="1"/>
    <n v="58"/>
    <n v="9225"/>
    <n v="0"/>
    <n v="0"/>
    <n v="0"/>
  </r>
  <r>
    <x v="3"/>
    <x v="8"/>
    <x v="9"/>
    <n v="74163"/>
    <n v="1390"/>
    <n v="75553"/>
    <n v="43"/>
    <n v="42"/>
    <n v="85"/>
    <n v="0"/>
    <n v="0"/>
    <n v="0"/>
    <n v="54"/>
    <n v="28"/>
    <n v="82"/>
    <n v="75720"/>
    <n v="3530"/>
    <n v="0"/>
    <n v="3530"/>
  </r>
  <r>
    <x v="3"/>
    <x v="8"/>
    <x v="28"/>
    <n v="168709"/>
    <n v="4122"/>
    <n v="172831"/>
    <n v="2"/>
    <n v="17"/>
    <n v="19"/>
    <n v="0"/>
    <n v="3"/>
    <n v="3"/>
    <n v="34"/>
    <n v="1"/>
    <n v="35"/>
    <n v="172888"/>
    <n v="282"/>
    <n v="7"/>
    <n v="289"/>
  </r>
  <r>
    <x v="3"/>
    <x v="8"/>
    <x v="7"/>
    <n v="79919"/>
    <n v="3338"/>
    <n v="83257"/>
    <n v="26"/>
    <n v="48"/>
    <n v="74"/>
    <n v="0"/>
    <n v="0"/>
    <n v="0"/>
    <n v="36"/>
    <n v="2"/>
    <n v="38"/>
    <n v="83369"/>
    <n v="201"/>
    <n v="0"/>
    <n v="201"/>
  </r>
  <r>
    <x v="3"/>
    <x v="8"/>
    <x v="31"/>
    <n v="69045"/>
    <n v="3508"/>
    <n v="72553"/>
    <n v="156"/>
    <n v="342"/>
    <n v="498"/>
    <n v="0"/>
    <n v="0"/>
    <n v="0"/>
    <n v="130"/>
    <n v="45"/>
    <n v="175"/>
    <n v="73226"/>
    <n v="26"/>
    <n v="0"/>
    <n v="26"/>
  </r>
  <r>
    <x v="3"/>
    <x v="8"/>
    <x v="23"/>
    <n v="9592"/>
    <n v="4684"/>
    <n v="14276"/>
    <n v="4"/>
    <n v="35"/>
    <n v="39"/>
    <n v="0"/>
    <n v="0"/>
    <n v="0"/>
    <n v="17"/>
    <n v="10"/>
    <n v="27"/>
    <n v="14342"/>
    <n v="0"/>
    <n v="0"/>
    <n v="0"/>
  </r>
  <r>
    <x v="3"/>
    <x v="8"/>
    <x v="32"/>
    <n v="759"/>
    <n v="300"/>
    <n v="1059"/>
    <n v="0"/>
    <n v="44"/>
    <n v="44"/>
    <n v="0"/>
    <n v="0"/>
    <n v="0"/>
    <n v="1"/>
    <n v="10"/>
    <n v="11"/>
    <n v="1114"/>
    <n v="0"/>
    <n v="0"/>
    <n v="0"/>
  </r>
  <r>
    <x v="3"/>
    <x v="8"/>
    <x v="8"/>
    <n v="46763"/>
    <n v="466"/>
    <n v="47229"/>
    <n v="7"/>
    <n v="74"/>
    <n v="81"/>
    <n v="0"/>
    <n v="0"/>
    <n v="0"/>
    <n v="336"/>
    <n v="70"/>
    <n v="406"/>
    <n v="47716"/>
    <n v="77"/>
    <n v="0"/>
    <n v="77"/>
  </r>
  <r>
    <x v="3"/>
    <x v="8"/>
    <x v="6"/>
    <n v="186592"/>
    <n v="4707"/>
    <n v="191299"/>
    <n v="38"/>
    <n v="419"/>
    <n v="457"/>
    <n v="0"/>
    <n v="0"/>
    <n v="0"/>
    <n v="148"/>
    <n v="74"/>
    <n v="222"/>
    <n v="191978"/>
    <n v="2"/>
    <n v="0"/>
    <n v="2"/>
  </r>
  <r>
    <x v="3"/>
    <x v="8"/>
    <x v="4"/>
    <n v="110916"/>
    <n v="1708"/>
    <n v="112624"/>
    <n v="112"/>
    <n v="307"/>
    <n v="419"/>
    <n v="0"/>
    <n v="0"/>
    <n v="0"/>
    <n v="111"/>
    <n v="50"/>
    <n v="161"/>
    <n v="113204"/>
    <n v="28"/>
    <n v="5"/>
    <n v="33"/>
  </r>
  <r>
    <x v="3"/>
    <x v="8"/>
    <x v="14"/>
    <n v="14179"/>
    <n v="1267"/>
    <n v="15446"/>
    <n v="101"/>
    <n v="0"/>
    <n v="101"/>
    <n v="6"/>
    <n v="0"/>
    <n v="6"/>
    <n v="45"/>
    <n v="0"/>
    <n v="45"/>
    <n v="15598"/>
    <n v="0"/>
    <n v="0"/>
    <n v="0"/>
  </r>
  <r>
    <x v="3"/>
    <x v="8"/>
    <x v="0"/>
    <n v="1728"/>
    <n v="0"/>
    <n v="1728"/>
    <n v="0"/>
    <n v="0"/>
    <n v="0"/>
    <n v="0"/>
    <n v="0"/>
    <n v="0"/>
    <n v="0"/>
    <n v="0"/>
    <n v="0"/>
    <n v="1728"/>
    <n v="0"/>
    <n v="0"/>
    <n v="0"/>
  </r>
  <r>
    <x v="4"/>
    <x v="1"/>
    <x v="9"/>
    <n v="194363"/>
    <n v="19216"/>
    <n v="213579"/>
    <n v="245"/>
    <n v="737"/>
    <n v="982"/>
    <n v="0"/>
    <n v="4"/>
    <n v="4"/>
    <n v="294"/>
    <n v="28"/>
    <n v="322"/>
    <n v="214887"/>
    <n v="21422"/>
    <n v="340"/>
    <n v="21762"/>
  </r>
  <r>
    <x v="4"/>
    <x v="1"/>
    <x v="10"/>
    <n v="115257"/>
    <n v="32110"/>
    <n v="147367"/>
    <n v="276"/>
    <n v="132"/>
    <n v="408"/>
    <n v="0"/>
    <n v="1"/>
    <n v="1"/>
    <n v="67"/>
    <n v="29"/>
    <n v="96"/>
    <n v="147872"/>
    <n v="460"/>
    <n v="1"/>
    <n v="461"/>
  </r>
  <r>
    <x v="4"/>
    <x v="1"/>
    <x v="0"/>
    <n v="262035"/>
    <n v="59206"/>
    <n v="321241"/>
    <n v="339"/>
    <n v="2057"/>
    <n v="2396"/>
    <n v="1"/>
    <n v="11"/>
    <n v="12"/>
    <n v="1478"/>
    <n v="18"/>
    <n v="1496"/>
    <n v="325145"/>
    <n v="295"/>
    <n v="0"/>
    <n v="295"/>
  </r>
  <r>
    <x v="4"/>
    <x v="1"/>
    <x v="11"/>
    <n v="55916"/>
    <n v="3652"/>
    <n v="59568"/>
    <n v="18"/>
    <n v="266"/>
    <n v="284"/>
    <n v="0"/>
    <n v="0"/>
    <n v="0"/>
    <n v="171"/>
    <n v="4"/>
    <n v="175"/>
    <n v="60027"/>
    <n v="204"/>
    <n v="0"/>
    <n v="204"/>
  </r>
  <r>
    <x v="4"/>
    <x v="1"/>
    <x v="12"/>
    <n v="0"/>
    <n v="0"/>
    <n v="0"/>
    <n v="0"/>
    <n v="0"/>
    <n v="0"/>
    <n v="0"/>
    <n v="0"/>
    <n v="0"/>
    <n v="19"/>
    <n v="7"/>
    <n v="26"/>
    <n v="26"/>
    <n v="0"/>
    <n v="0"/>
    <n v="0"/>
  </r>
  <r>
    <x v="4"/>
    <x v="1"/>
    <x v="13"/>
    <n v="305545"/>
    <n v="6098"/>
    <n v="311643"/>
    <n v="406"/>
    <n v="2182"/>
    <n v="2588"/>
    <n v="4"/>
    <n v="15"/>
    <n v="19"/>
    <n v="412"/>
    <n v="2"/>
    <n v="414"/>
    <n v="314664"/>
    <n v="6321"/>
    <n v="2"/>
    <n v="6323"/>
  </r>
  <r>
    <x v="4"/>
    <x v="1"/>
    <x v="3"/>
    <n v="108208"/>
    <n v="96232"/>
    <n v="204440"/>
    <n v="219"/>
    <n v="766"/>
    <n v="985"/>
    <n v="0"/>
    <n v="2"/>
    <n v="2"/>
    <n v="471"/>
    <n v="102"/>
    <n v="573"/>
    <n v="206000"/>
    <n v="1922"/>
    <n v="0"/>
    <n v="1922"/>
  </r>
  <r>
    <x v="4"/>
    <x v="1"/>
    <x v="7"/>
    <n v="183444"/>
    <n v="4982"/>
    <n v="188426"/>
    <n v="200"/>
    <n v="861"/>
    <n v="1061"/>
    <n v="0"/>
    <n v="12"/>
    <n v="12"/>
    <n v="142"/>
    <n v="6"/>
    <n v="148"/>
    <n v="189647"/>
    <n v="27392"/>
    <n v="351"/>
    <n v="27743"/>
  </r>
  <r>
    <x v="4"/>
    <x v="1"/>
    <x v="14"/>
    <n v="86070"/>
    <n v="11782"/>
    <n v="97852"/>
    <n v="83"/>
    <n v="495"/>
    <n v="578"/>
    <n v="0"/>
    <n v="16"/>
    <n v="16"/>
    <n v="34"/>
    <n v="10"/>
    <n v="44"/>
    <n v="98490"/>
    <n v="693"/>
    <n v="0"/>
    <n v="693"/>
  </r>
  <r>
    <x v="4"/>
    <x v="1"/>
    <x v="15"/>
    <n v="0"/>
    <n v="0"/>
    <n v="0"/>
    <n v="0"/>
    <n v="0"/>
    <n v="0"/>
    <n v="0"/>
    <n v="0"/>
    <n v="0"/>
    <n v="89"/>
    <n v="109"/>
    <n v="198"/>
    <n v="198"/>
    <n v="0"/>
    <n v="0"/>
    <n v="0"/>
  </r>
  <r>
    <x v="4"/>
    <x v="1"/>
    <x v="8"/>
    <n v="132829"/>
    <n v="17572"/>
    <n v="150401"/>
    <n v="114"/>
    <n v="672"/>
    <n v="786"/>
    <n v="5"/>
    <n v="51"/>
    <n v="56"/>
    <n v="193"/>
    <n v="71"/>
    <n v="264"/>
    <n v="151507"/>
    <n v="621"/>
    <n v="1"/>
    <n v="622"/>
  </r>
  <r>
    <x v="4"/>
    <x v="1"/>
    <x v="5"/>
    <n v="83464"/>
    <n v="24924"/>
    <n v="108388"/>
    <n v="127"/>
    <n v="755"/>
    <n v="882"/>
    <n v="0"/>
    <n v="0"/>
    <n v="0"/>
    <n v="98"/>
    <n v="26"/>
    <n v="124"/>
    <n v="109394"/>
    <n v="5"/>
    <n v="5"/>
    <n v="10"/>
  </r>
  <r>
    <x v="4"/>
    <x v="1"/>
    <x v="6"/>
    <n v="221618"/>
    <n v="66259"/>
    <n v="287877"/>
    <n v="0"/>
    <n v="2158"/>
    <n v="2158"/>
    <n v="0"/>
    <n v="60"/>
    <n v="60"/>
    <n v="306"/>
    <n v="42"/>
    <n v="348"/>
    <n v="290443"/>
    <n v="4"/>
    <n v="3"/>
    <n v="7"/>
  </r>
  <r>
    <x v="4"/>
    <x v="1"/>
    <x v="4"/>
    <n v="183228"/>
    <n v="17209"/>
    <n v="200437"/>
    <n v="1415"/>
    <n v="3383"/>
    <n v="4798"/>
    <n v="0"/>
    <n v="27"/>
    <n v="27"/>
    <n v="1591"/>
    <n v="58"/>
    <n v="1649"/>
    <n v="206911"/>
    <n v="3993"/>
    <n v="0"/>
    <n v="3993"/>
  </r>
  <r>
    <x v="4"/>
    <x v="1"/>
    <x v="17"/>
    <n v="45828"/>
    <n v="0"/>
    <n v="45828"/>
    <n v="0"/>
    <n v="0"/>
    <n v="0"/>
    <n v="0"/>
    <n v="0"/>
    <n v="0"/>
    <n v="0"/>
    <n v="0"/>
    <n v="0"/>
    <n v="45828"/>
    <n v="0"/>
    <n v="0"/>
    <n v="0"/>
  </r>
  <r>
    <x v="4"/>
    <x v="1"/>
    <x v="16"/>
    <n v="0"/>
    <n v="0"/>
    <n v="0"/>
    <n v="0"/>
    <n v="0"/>
    <n v="0"/>
    <n v="0"/>
    <n v="0"/>
    <n v="0"/>
    <n v="252"/>
    <n v="0"/>
    <n v="252"/>
    <n v="252"/>
    <n v="0"/>
    <n v="0"/>
    <n v="0"/>
  </r>
  <r>
    <x v="4"/>
    <x v="1"/>
    <x v="23"/>
    <n v="17751"/>
    <n v="0"/>
    <n v="17751"/>
    <n v="33"/>
    <n v="0"/>
    <n v="33"/>
    <n v="0"/>
    <n v="0"/>
    <n v="0"/>
    <n v="48"/>
    <n v="0"/>
    <n v="48"/>
    <n v="17832"/>
    <n v="0"/>
    <n v="0"/>
    <n v="0"/>
  </r>
  <r>
    <x v="4"/>
    <x v="1"/>
    <x v="2"/>
    <n v="2187"/>
    <n v="3"/>
    <n v="2190"/>
    <n v="117"/>
    <n v="3"/>
    <n v="120"/>
    <n v="0"/>
    <n v="0"/>
    <n v="0"/>
    <n v="12"/>
    <n v="0"/>
    <n v="12"/>
    <n v="2322"/>
    <n v="0"/>
    <n v="0"/>
    <n v="0"/>
  </r>
  <r>
    <x v="4"/>
    <x v="2"/>
    <x v="0"/>
    <n v="248148"/>
    <n v="13155"/>
    <n v="261303"/>
    <n v="33"/>
    <n v="227"/>
    <n v="260"/>
    <n v="0"/>
    <n v="11"/>
    <n v="11"/>
    <n v="452"/>
    <n v="16"/>
    <n v="468"/>
    <n v="262042"/>
    <n v="1"/>
    <n v="0"/>
    <n v="1"/>
  </r>
  <r>
    <x v="4"/>
    <x v="2"/>
    <x v="18"/>
    <n v="16528"/>
    <n v="1045"/>
    <n v="17573"/>
    <n v="4"/>
    <n v="80"/>
    <n v="84"/>
    <n v="0"/>
    <n v="0"/>
    <n v="0"/>
    <n v="75"/>
    <n v="6"/>
    <n v="81"/>
    <n v="17738"/>
    <n v="606"/>
    <n v="0"/>
    <n v="606"/>
  </r>
  <r>
    <x v="4"/>
    <x v="2"/>
    <x v="19"/>
    <n v="7500"/>
    <n v="2287"/>
    <n v="9787"/>
    <n v="0"/>
    <n v="0"/>
    <n v="0"/>
    <n v="0"/>
    <n v="0"/>
    <n v="0"/>
    <n v="0"/>
    <n v="0"/>
    <n v="0"/>
    <n v="9787"/>
    <n v="0"/>
    <n v="0"/>
    <n v="0"/>
  </r>
  <r>
    <x v="4"/>
    <x v="2"/>
    <x v="20"/>
    <n v="0"/>
    <n v="0"/>
    <n v="0"/>
    <n v="0"/>
    <n v="0"/>
    <n v="0"/>
    <n v="0"/>
    <n v="0"/>
    <n v="0"/>
    <n v="156"/>
    <n v="0"/>
    <n v="156"/>
    <n v="156"/>
    <n v="0"/>
    <n v="0"/>
    <n v="0"/>
  </r>
  <r>
    <x v="4"/>
    <x v="2"/>
    <x v="2"/>
    <n v="4065"/>
    <n v="304"/>
    <n v="4369"/>
    <n v="3"/>
    <n v="11"/>
    <n v="14"/>
    <n v="0"/>
    <n v="1"/>
    <n v="1"/>
    <n v="42"/>
    <n v="6"/>
    <n v="48"/>
    <n v="4432"/>
    <n v="100"/>
    <n v="7"/>
    <n v="107"/>
  </r>
  <r>
    <x v="4"/>
    <x v="2"/>
    <x v="1"/>
    <n v="4060"/>
    <n v="216"/>
    <n v="4276"/>
    <n v="0"/>
    <n v="0"/>
    <n v="0"/>
    <n v="0"/>
    <n v="0"/>
    <n v="0"/>
    <n v="38"/>
    <n v="14"/>
    <n v="52"/>
    <n v="4328"/>
    <n v="29"/>
    <n v="0"/>
    <n v="29"/>
  </r>
  <r>
    <x v="4"/>
    <x v="2"/>
    <x v="21"/>
    <n v="24005"/>
    <n v="870"/>
    <n v="24875"/>
    <n v="16"/>
    <n v="66"/>
    <n v="82"/>
    <n v="0"/>
    <n v="0"/>
    <n v="0"/>
    <n v="510"/>
    <n v="2"/>
    <n v="512"/>
    <n v="25469"/>
    <n v="218"/>
    <n v="0"/>
    <n v="218"/>
  </r>
  <r>
    <x v="4"/>
    <x v="2"/>
    <x v="22"/>
    <n v="97887"/>
    <n v="5300"/>
    <n v="103187"/>
    <n v="27"/>
    <n v="114"/>
    <n v="141"/>
    <n v="0"/>
    <n v="4"/>
    <n v="4"/>
    <n v="545"/>
    <n v="13"/>
    <n v="558"/>
    <n v="103890"/>
    <n v="12319"/>
    <n v="0"/>
    <n v="12319"/>
  </r>
  <r>
    <x v="4"/>
    <x v="2"/>
    <x v="7"/>
    <n v="135373"/>
    <n v="15151"/>
    <n v="150524"/>
    <n v="26"/>
    <n v="106"/>
    <n v="132"/>
    <n v="0"/>
    <n v="4"/>
    <n v="4"/>
    <n v="289"/>
    <n v="13"/>
    <n v="302"/>
    <n v="150962"/>
    <n v="60"/>
    <n v="0"/>
    <n v="60"/>
  </r>
  <r>
    <x v="4"/>
    <x v="2"/>
    <x v="33"/>
    <n v="0"/>
    <n v="0"/>
    <n v="0"/>
    <n v="0"/>
    <n v="0"/>
    <n v="0"/>
    <n v="0"/>
    <n v="0"/>
    <n v="0"/>
    <n v="7"/>
    <n v="42"/>
    <n v="49"/>
    <n v="49"/>
    <n v="0"/>
    <n v="0"/>
    <n v="0"/>
  </r>
  <r>
    <x v="4"/>
    <x v="2"/>
    <x v="14"/>
    <n v="107088"/>
    <n v="16764"/>
    <n v="123852"/>
    <n v="31"/>
    <n v="501"/>
    <n v="532"/>
    <n v="0"/>
    <n v="0"/>
    <n v="0"/>
    <n v="230"/>
    <n v="6"/>
    <n v="236"/>
    <n v="124620"/>
    <n v="356"/>
    <n v="0"/>
    <n v="356"/>
  </r>
  <r>
    <x v="4"/>
    <x v="2"/>
    <x v="24"/>
    <n v="0"/>
    <n v="0"/>
    <n v="0"/>
    <n v="0"/>
    <n v="0"/>
    <n v="0"/>
    <n v="0"/>
    <n v="0"/>
    <n v="0"/>
    <n v="75"/>
    <n v="8"/>
    <n v="83"/>
    <n v="83"/>
    <n v="0"/>
    <n v="0"/>
    <n v="0"/>
  </r>
  <r>
    <x v="4"/>
    <x v="2"/>
    <x v="23"/>
    <n v="49170"/>
    <n v="63915"/>
    <n v="113085"/>
    <n v="24"/>
    <n v="77"/>
    <n v="101"/>
    <n v="0"/>
    <n v="0"/>
    <n v="0"/>
    <n v="339"/>
    <n v="65"/>
    <n v="404"/>
    <n v="113590"/>
    <n v="181"/>
    <n v="0"/>
    <n v="181"/>
  </r>
  <r>
    <x v="4"/>
    <x v="2"/>
    <x v="8"/>
    <n v="49846"/>
    <n v="3566"/>
    <n v="53412"/>
    <n v="52"/>
    <n v="113"/>
    <n v="165"/>
    <n v="0"/>
    <n v="4"/>
    <n v="4"/>
    <n v="315"/>
    <n v="42"/>
    <n v="357"/>
    <n v="53938"/>
    <n v="103"/>
    <n v="0"/>
    <n v="103"/>
  </r>
  <r>
    <x v="4"/>
    <x v="2"/>
    <x v="25"/>
    <n v="68462"/>
    <n v="22124"/>
    <n v="90586"/>
    <n v="33"/>
    <n v="390"/>
    <n v="423"/>
    <n v="0"/>
    <n v="0"/>
    <n v="0"/>
    <n v="1323"/>
    <n v="14"/>
    <n v="1337"/>
    <n v="92346"/>
    <n v="209"/>
    <n v="0"/>
    <n v="209"/>
  </r>
  <r>
    <x v="4"/>
    <x v="2"/>
    <x v="5"/>
    <n v="84827"/>
    <n v="20429"/>
    <n v="105256"/>
    <n v="24"/>
    <n v="156"/>
    <n v="180"/>
    <n v="0"/>
    <n v="0"/>
    <n v="0"/>
    <n v="143"/>
    <n v="17"/>
    <n v="160"/>
    <n v="105596"/>
    <n v="0"/>
    <n v="0"/>
    <n v="0"/>
  </r>
  <r>
    <x v="4"/>
    <x v="2"/>
    <x v="6"/>
    <n v="242952"/>
    <n v="6640"/>
    <n v="249592"/>
    <n v="49"/>
    <n v="311"/>
    <n v="360"/>
    <n v="0"/>
    <n v="10"/>
    <n v="10"/>
    <n v="738"/>
    <n v="54"/>
    <n v="792"/>
    <n v="250754"/>
    <n v="1"/>
    <n v="0"/>
    <n v="1"/>
  </r>
  <r>
    <x v="4"/>
    <x v="2"/>
    <x v="4"/>
    <n v="162183"/>
    <n v="9685"/>
    <n v="171868"/>
    <n v="0"/>
    <n v="911"/>
    <n v="911"/>
    <n v="0"/>
    <n v="0"/>
    <n v="0"/>
    <n v="1859"/>
    <n v="83"/>
    <n v="1942"/>
    <n v="174721"/>
    <n v="12588"/>
    <n v="65"/>
    <n v="12653"/>
  </r>
  <r>
    <x v="4"/>
    <x v="2"/>
    <x v="17"/>
    <n v="4741"/>
    <n v="163"/>
    <n v="4904"/>
    <n v="0"/>
    <n v="0"/>
    <n v="0"/>
    <n v="0"/>
    <n v="0"/>
    <n v="0"/>
    <n v="0"/>
    <n v="0"/>
    <n v="0"/>
    <n v="4904"/>
    <n v="0"/>
    <n v="0"/>
    <n v="0"/>
  </r>
  <r>
    <x v="4"/>
    <x v="2"/>
    <x v="9"/>
    <n v="9589"/>
    <n v="481"/>
    <n v="10070"/>
    <n v="0"/>
    <n v="0"/>
    <n v="0"/>
    <n v="0"/>
    <n v="0"/>
    <n v="0"/>
    <n v="3"/>
    <n v="0"/>
    <n v="3"/>
    <n v="10073"/>
    <n v="340"/>
    <n v="0"/>
    <n v="340"/>
  </r>
  <r>
    <x v="4"/>
    <x v="2"/>
    <x v="3"/>
    <n v="5647"/>
    <n v="881"/>
    <n v="6528"/>
    <n v="0"/>
    <n v="0"/>
    <n v="0"/>
    <n v="0"/>
    <n v="0"/>
    <n v="0"/>
    <n v="0"/>
    <n v="0"/>
    <n v="0"/>
    <n v="6528"/>
    <n v="0"/>
    <n v="0"/>
    <n v="0"/>
  </r>
  <r>
    <x v="4"/>
    <x v="2"/>
    <x v="26"/>
    <n v="42"/>
    <n v="26"/>
    <n v="68"/>
    <n v="1"/>
    <n v="66"/>
    <n v="67"/>
    <n v="0"/>
    <n v="0"/>
    <n v="0"/>
    <n v="243"/>
    <n v="0"/>
    <n v="243"/>
    <n v="378"/>
    <n v="0"/>
    <n v="0"/>
    <n v="0"/>
  </r>
  <r>
    <x v="4"/>
    <x v="4"/>
    <x v="0"/>
    <n v="80889"/>
    <n v="0"/>
    <n v="80889"/>
    <n v="179"/>
    <n v="918"/>
    <n v="1097"/>
    <n v="0"/>
    <n v="18"/>
    <n v="18"/>
    <n v="158"/>
    <n v="52"/>
    <n v="210"/>
    <n v="82214"/>
    <n v="1372"/>
    <n v="0"/>
    <n v="1372"/>
  </r>
  <r>
    <x v="4"/>
    <x v="4"/>
    <x v="7"/>
    <n v="74833"/>
    <n v="0"/>
    <n v="74833"/>
    <n v="5"/>
    <n v="212"/>
    <n v="217"/>
    <n v="0"/>
    <n v="12"/>
    <n v="12"/>
    <n v="10"/>
    <n v="3"/>
    <n v="13"/>
    <n v="75075"/>
    <n v="2520"/>
    <n v="0"/>
    <n v="2520"/>
  </r>
  <r>
    <x v="4"/>
    <x v="4"/>
    <x v="16"/>
    <n v="114777"/>
    <n v="1466"/>
    <n v="116243"/>
    <n v="792"/>
    <n v="140"/>
    <n v="932"/>
    <n v="0"/>
    <n v="1"/>
    <n v="1"/>
    <n v="1404"/>
    <n v="24"/>
    <n v="1428"/>
    <n v="118604"/>
    <n v="2477"/>
    <n v="0"/>
    <n v="2477"/>
  </r>
  <r>
    <x v="4"/>
    <x v="4"/>
    <x v="6"/>
    <n v="116529"/>
    <n v="0"/>
    <n v="116529"/>
    <n v="31"/>
    <n v="676"/>
    <n v="707"/>
    <n v="0"/>
    <n v="0"/>
    <n v="0"/>
    <n v="898"/>
    <n v="14"/>
    <n v="912"/>
    <n v="118148"/>
    <n v="0"/>
    <n v="0"/>
    <n v="0"/>
  </r>
  <r>
    <x v="4"/>
    <x v="4"/>
    <x v="4"/>
    <n v="81026"/>
    <n v="0"/>
    <n v="81026"/>
    <n v="167"/>
    <n v="775"/>
    <n v="942"/>
    <n v="1"/>
    <n v="34"/>
    <n v="35"/>
    <n v="273"/>
    <n v="56"/>
    <n v="329"/>
    <n v="82332"/>
    <n v="407"/>
    <n v="0"/>
    <n v="407"/>
  </r>
  <r>
    <x v="4"/>
    <x v="4"/>
    <x v="8"/>
    <n v="573"/>
    <n v="9"/>
    <n v="582"/>
    <n v="10"/>
    <n v="192"/>
    <n v="202"/>
    <n v="0"/>
    <n v="7"/>
    <n v="7"/>
    <n v="38"/>
    <n v="16"/>
    <n v="54"/>
    <n v="845"/>
    <n v="0"/>
    <n v="0"/>
    <n v="0"/>
  </r>
  <r>
    <x v="4"/>
    <x v="5"/>
    <x v="9"/>
    <n v="115475"/>
    <n v="1512"/>
    <n v="116987"/>
    <n v="10"/>
    <n v="0"/>
    <n v="10"/>
    <n v="0"/>
    <n v="0"/>
    <n v="0"/>
    <n v="30"/>
    <n v="0"/>
    <n v="30"/>
    <n v="117027"/>
    <n v="105"/>
    <n v="0"/>
    <n v="105"/>
  </r>
  <r>
    <x v="4"/>
    <x v="5"/>
    <x v="26"/>
    <n v="128297"/>
    <n v="2708"/>
    <n v="131005"/>
    <n v="0"/>
    <n v="45"/>
    <n v="45"/>
    <n v="0"/>
    <n v="0"/>
    <n v="0"/>
    <n v="49"/>
    <n v="14"/>
    <n v="63"/>
    <n v="131113"/>
    <n v="0"/>
    <n v="0"/>
    <n v="0"/>
  </r>
  <r>
    <x v="4"/>
    <x v="5"/>
    <x v="17"/>
    <n v="317487"/>
    <n v="784"/>
    <n v="318271"/>
    <n v="0"/>
    <n v="0"/>
    <n v="0"/>
    <n v="0"/>
    <n v="0"/>
    <n v="0"/>
    <n v="60"/>
    <n v="0"/>
    <n v="60"/>
    <n v="318331"/>
    <n v="296"/>
    <n v="0"/>
    <n v="296"/>
  </r>
  <r>
    <x v="4"/>
    <x v="5"/>
    <x v="8"/>
    <n v="35208"/>
    <n v="301"/>
    <n v="35509"/>
    <n v="0"/>
    <n v="15"/>
    <n v="15"/>
    <n v="0"/>
    <n v="0"/>
    <n v="0"/>
    <n v="10"/>
    <n v="0"/>
    <n v="10"/>
    <n v="35534"/>
    <n v="7144"/>
    <n v="88"/>
    <n v="7232"/>
  </r>
  <r>
    <x v="4"/>
    <x v="5"/>
    <x v="6"/>
    <n v="75445"/>
    <n v="2154"/>
    <n v="77599"/>
    <n v="0"/>
    <n v="0"/>
    <n v="0"/>
    <n v="0"/>
    <n v="0"/>
    <n v="0"/>
    <n v="55"/>
    <n v="0"/>
    <n v="55"/>
    <n v="77654"/>
    <n v="0"/>
    <n v="0"/>
    <n v="0"/>
  </r>
  <r>
    <x v="4"/>
    <x v="5"/>
    <x v="4"/>
    <n v="152047"/>
    <n v="2830"/>
    <n v="154877"/>
    <n v="0"/>
    <n v="0"/>
    <n v="0"/>
    <n v="0"/>
    <n v="0"/>
    <n v="0"/>
    <n v="6"/>
    <n v="0"/>
    <n v="6"/>
    <n v="154883"/>
    <n v="0"/>
    <n v="0"/>
    <n v="0"/>
  </r>
  <r>
    <x v="4"/>
    <x v="5"/>
    <x v="7"/>
    <n v="3816"/>
    <n v="110"/>
    <n v="3926"/>
    <n v="0"/>
    <n v="0"/>
    <n v="0"/>
    <n v="0"/>
    <n v="0"/>
    <n v="0"/>
    <n v="0"/>
    <n v="0"/>
    <n v="0"/>
    <n v="3926"/>
    <n v="0"/>
    <n v="0"/>
    <n v="0"/>
  </r>
  <r>
    <x v="4"/>
    <x v="6"/>
    <x v="9"/>
    <n v="35477"/>
    <n v="1161"/>
    <n v="36638"/>
    <n v="37"/>
    <n v="62"/>
    <n v="99"/>
    <n v="0"/>
    <n v="8"/>
    <n v="8"/>
    <n v="276"/>
    <n v="0"/>
    <n v="276"/>
    <n v="37021"/>
    <n v="515"/>
    <n v="56"/>
    <n v="571"/>
  </r>
  <r>
    <x v="4"/>
    <x v="6"/>
    <x v="27"/>
    <n v="4076"/>
    <n v="124"/>
    <n v="4200"/>
    <n v="0"/>
    <n v="0"/>
    <n v="0"/>
    <n v="0"/>
    <n v="0"/>
    <n v="0"/>
    <n v="1"/>
    <n v="3"/>
    <n v="4"/>
    <n v="4204"/>
    <n v="0"/>
    <n v="0"/>
    <n v="0"/>
  </r>
  <r>
    <x v="4"/>
    <x v="6"/>
    <x v="28"/>
    <n v="62010"/>
    <n v="241"/>
    <n v="62251"/>
    <n v="99"/>
    <n v="106"/>
    <n v="205"/>
    <n v="0"/>
    <n v="0"/>
    <n v="0"/>
    <n v="12"/>
    <n v="0"/>
    <n v="12"/>
    <n v="62468"/>
    <n v="105"/>
    <n v="0"/>
    <n v="105"/>
  </r>
  <r>
    <x v="4"/>
    <x v="6"/>
    <x v="29"/>
    <n v="45809"/>
    <n v="2884"/>
    <n v="48693"/>
    <n v="21"/>
    <n v="68"/>
    <n v="89"/>
    <n v="0"/>
    <n v="0"/>
    <n v="0"/>
    <n v="2"/>
    <n v="4"/>
    <n v="6"/>
    <n v="48788"/>
    <n v="8"/>
    <n v="0"/>
    <n v="8"/>
  </r>
  <r>
    <x v="4"/>
    <x v="6"/>
    <x v="7"/>
    <n v="48348"/>
    <n v="1178"/>
    <n v="49526"/>
    <n v="26"/>
    <n v="48"/>
    <n v="74"/>
    <n v="0"/>
    <n v="0"/>
    <n v="0"/>
    <n v="23"/>
    <n v="0"/>
    <n v="23"/>
    <n v="49623"/>
    <n v="30"/>
    <n v="8"/>
    <n v="38"/>
  </r>
  <r>
    <x v="4"/>
    <x v="6"/>
    <x v="34"/>
    <n v="846"/>
    <n v="0"/>
    <n v="846"/>
    <n v="0"/>
    <n v="0"/>
    <n v="0"/>
    <n v="0"/>
    <n v="0"/>
    <n v="0"/>
    <n v="0"/>
    <n v="0"/>
    <n v="0"/>
    <n v="846"/>
    <n v="0"/>
    <n v="0"/>
    <n v="0"/>
  </r>
  <r>
    <x v="4"/>
    <x v="6"/>
    <x v="8"/>
    <n v="24600"/>
    <n v="254"/>
    <n v="24854"/>
    <n v="0"/>
    <n v="0"/>
    <n v="0"/>
    <n v="0"/>
    <n v="0"/>
    <n v="0"/>
    <n v="27"/>
    <n v="17"/>
    <n v="44"/>
    <n v="24898"/>
    <n v="3139"/>
    <n v="0"/>
    <n v="3139"/>
  </r>
  <r>
    <x v="4"/>
    <x v="6"/>
    <x v="6"/>
    <n v="44746"/>
    <n v="582"/>
    <n v="45328"/>
    <n v="0"/>
    <n v="0"/>
    <n v="0"/>
    <n v="0"/>
    <n v="0"/>
    <n v="0"/>
    <n v="2"/>
    <n v="6"/>
    <n v="8"/>
    <n v="45336"/>
    <n v="8"/>
    <n v="0"/>
    <n v="8"/>
  </r>
  <r>
    <x v="4"/>
    <x v="6"/>
    <x v="4"/>
    <n v="9506"/>
    <n v="229"/>
    <n v="9735"/>
    <n v="37"/>
    <n v="214"/>
    <n v="251"/>
    <n v="0"/>
    <n v="4"/>
    <n v="4"/>
    <n v="4"/>
    <n v="0"/>
    <n v="4"/>
    <n v="9994"/>
    <n v="1175"/>
    <n v="19"/>
    <n v="1194"/>
  </r>
  <r>
    <x v="4"/>
    <x v="6"/>
    <x v="0"/>
    <n v="0"/>
    <n v="0"/>
    <n v="0"/>
    <n v="0"/>
    <n v="33"/>
    <n v="33"/>
    <n v="0"/>
    <n v="0"/>
    <n v="0"/>
    <n v="0"/>
    <n v="0"/>
    <n v="0"/>
    <n v="33"/>
    <n v="0"/>
    <n v="0"/>
    <n v="0"/>
  </r>
  <r>
    <x v="4"/>
    <x v="7"/>
    <x v="9"/>
    <n v="138523"/>
    <n v="1192"/>
    <n v="139715"/>
    <n v="33"/>
    <n v="150"/>
    <n v="183"/>
    <n v="0"/>
    <n v="0"/>
    <n v="0"/>
    <n v="33"/>
    <n v="2"/>
    <n v="35"/>
    <n v="139933"/>
    <n v="1524"/>
    <n v="0"/>
    <n v="1524"/>
  </r>
  <r>
    <x v="4"/>
    <x v="7"/>
    <x v="30"/>
    <n v="54334"/>
    <n v="1718"/>
    <n v="56052"/>
    <n v="38"/>
    <n v="44"/>
    <n v="82"/>
    <n v="0"/>
    <n v="0"/>
    <n v="0"/>
    <n v="81"/>
    <n v="8"/>
    <n v="89"/>
    <n v="56223"/>
    <n v="2453"/>
    <n v="37"/>
    <n v="2490"/>
  </r>
  <r>
    <x v="4"/>
    <x v="7"/>
    <x v="13"/>
    <n v="50743"/>
    <n v="974"/>
    <n v="51717"/>
    <n v="9"/>
    <n v="59"/>
    <n v="68"/>
    <n v="0"/>
    <n v="6"/>
    <n v="6"/>
    <n v="308"/>
    <n v="0"/>
    <n v="308"/>
    <n v="52099"/>
    <n v="1714"/>
    <n v="126"/>
    <n v="1840"/>
  </r>
  <r>
    <x v="4"/>
    <x v="7"/>
    <x v="17"/>
    <n v="85645"/>
    <n v="2351"/>
    <n v="87996"/>
    <n v="31"/>
    <n v="148"/>
    <n v="179"/>
    <n v="0"/>
    <n v="0"/>
    <n v="0"/>
    <n v="3"/>
    <n v="3"/>
    <n v="6"/>
    <n v="88181"/>
    <n v="937"/>
    <n v="0"/>
    <n v="937"/>
  </r>
  <r>
    <x v="4"/>
    <x v="7"/>
    <x v="28"/>
    <n v="81723"/>
    <n v="481"/>
    <n v="82204"/>
    <n v="95"/>
    <n v="231"/>
    <n v="326"/>
    <n v="0"/>
    <n v="0"/>
    <n v="0"/>
    <n v="12"/>
    <n v="0"/>
    <n v="12"/>
    <n v="82542"/>
    <n v="674"/>
    <n v="0"/>
    <n v="674"/>
  </r>
  <r>
    <x v="4"/>
    <x v="7"/>
    <x v="3"/>
    <n v="45878"/>
    <n v="30101"/>
    <n v="75979"/>
    <n v="24"/>
    <n v="165"/>
    <n v="189"/>
    <n v="0"/>
    <n v="0"/>
    <n v="0"/>
    <n v="29"/>
    <n v="49"/>
    <n v="78"/>
    <n v="76246"/>
    <n v="186"/>
    <n v="0"/>
    <n v="186"/>
  </r>
  <r>
    <x v="4"/>
    <x v="7"/>
    <x v="7"/>
    <n v="167178"/>
    <n v="3390"/>
    <n v="170568"/>
    <n v="32"/>
    <n v="139"/>
    <n v="171"/>
    <n v="0"/>
    <n v="5"/>
    <n v="5"/>
    <n v="10"/>
    <n v="3"/>
    <n v="13"/>
    <n v="170757"/>
    <n v="0"/>
    <n v="0"/>
    <n v="0"/>
  </r>
  <r>
    <x v="4"/>
    <x v="7"/>
    <x v="14"/>
    <n v="49552"/>
    <n v="5881"/>
    <n v="55433"/>
    <n v="56"/>
    <n v="91"/>
    <n v="147"/>
    <n v="0"/>
    <n v="30"/>
    <n v="30"/>
    <n v="27"/>
    <n v="5"/>
    <n v="32"/>
    <n v="55642"/>
    <n v="221"/>
    <n v="0"/>
    <n v="221"/>
  </r>
  <r>
    <x v="4"/>
    <x v="7"/>
    <x v="8"/>
    <n v="47377"/>
    <n v="4978"/>
    <n v="52355"/>
    <n v="23"/>
    <n v="95"/>
    <n v="118"/>
    <n v="0"/>
    <n v="53"/>
    <n v="53"/>
    <n v="49"/>
    <n v="16"/>
    <n v="65"/>
    <n v="52591"/>
    <n v="77"/>
    <n v="1"/>
    <n v="78"/>
  </r>
  <r>
    <x v="4"/>
    <x v="7"/>
    <x v="5"/>
    <n v="202574"/>
    <n v="18676"/>
    <n v="221250"/>
    <n v="16"/>
    <n v="217"/>
    <n v="233"/>
    <n v="0"/>
    <n v="0"/>
    <n v="0"/>
    <n v="36"/>
    <n v="7"/>
    <n v="43"/>
    <n v="221526"/>
    <n v="0"/>
    <n v="0"/>
    <n v="0"/>
  </r>
  <r>
    <x v="4"/>
    <x v="7"/>
    <x v="6"/>
    <n v="194695"/>
    <n v="1332"/>
    <n v="196027"/>
    <n v="19"/>
    <n v="606"/>
    <n v="625"/>
    <n v="0"/>
    <n v="0"/>
    <n v="0"/>
    <n v="36"/>
    <n v="4"/>
    <n v="40"/>
    <n v="196692"/>
    <n v="1"/>
    <n v="0"/>
    <n v="1"/>
  </r>
  <r>
    <x v="4"/>
    <x v="7"/>
    <x v="4"/>
    <n v="79558"/>
    <n v="450"/>
    <n v="80008"/>
    <n v="0"/>
    <n v="798"/>
    <n v="798"/>
    <n v="0"/>
    <n v="0"/>
    <n v="0"/>
    <n v="251"/>
    <n v="3"/>
    <n v="254"/>
    <n v="81060"/>
    <n v="3739"/>
    <n v="0"/>
    <n v="3739"/>
  </r>
  <r>
    <x v="4"/>
    <x v="7"/>
    <x v="22"/>
    <n v="7394"/>
    <n v="85"/>
    <n v="7479"/>
    <n v="56"/>
    <n v="110"/>
    <n v="166"/>
    <n v="0"/>
    <n v="0"/>
    <n v="0"/>
    <n v="199"/>
    <n v="0"/>
    <n v="199"/>
    <n v="7844"/>
    <n v="4193"/>
    <n v="0"/>
    <n v="4193"/>
  </r>
  <r>
    <x v="4"/>
    <x v="7"/>
    <x v="26"/>
    <n v="0"/>
    <n v="0"/>
    <n v="0"/>
    <n v="7"/>
    <n v="22"/>
    <n v="29"/>
    <n v="0"/>
    <n v="0"/>
    <n v="0"/>
    <n v="0"/>
    <n v="0"/>
    <n v="0"/>
    <n v="29"/>
    <n v="0"/>
    <n v="0"/>
    <n v="0"/>
  </r>
  <r>
    <x v="4"/>
    <x v="7"/>
    <x v="0"/>
    <n v="573"/>
    <n v="103"/>
    <n v="676"/>
    <n v="18"/>
    <n v="326"/>
    <n v="344"/>
    <n v="0"/>
    <n v="0"/>
    <n v="0"/>
    <n v="0"/>
    <n v="0"/>
    <n v="0"/>
    <n v="1020"/>
    <n v="0"/>
    <n v="0"/>
    <n v="0"/>
  </r>
  <r>
    <x v="4"/>
    <x v="7"/>
    <x v="23"/>
    <n v="5646"/>
    <n v="714"/>
    <n v="6360"/>
    <n v="0"/>
    <n v="0"/>
    <n v="0"/>
    <n v="0"/>
    <n v="0"/>
    <n v="0"/>
    <n v="0"/>
    <n v="0"/>
    <n v="0"/>
    <n v="6360"/>
    <n v="0"/>
    <n v="0"/>
    <n v="0"/>
  </r>
  <r>
    <x v="4"/>
    <x v="8"/>
    <x v="9"/>
    <n v="105819"/>
    <n v="3784"/>
    <n v="109603"/>
    <n v="19"/>
    <n v="27"/>
    <n v="46"/>
    <n v="0"/>
    <n v="0"/>
    <n v="0"/>
    <n v="82"/>
    <n v="2"/>
    <n v="84"/>
    <n v="109733"/>
    <n v="968"/>
    <n v="11"/>
    <n v="979"/>
  </r>
  <r>
    <x v="4"/>
    <x v="8"/>
    <x v="28"/>
    <n v="191002"/>
    <n v="5469"/>
    <n v="196471"/>
    <n v="6"/>
    <n v="69"/>
    <n v="75"/>
    <n v="0"/>
    <n v="0"/>
    <n v="0"/>
    <n v="36"/>
    <n v="0"/>
    <n v="36"/>
    <n v="196582"/>
    <n v="241"/>
    <n v="0"/>
    <n v="241"/>
  </r>
  <r>
    <x v="4"/>
    <x v="8"/>
    <x v="7"/>
    <n v="98406"/>
    <n v="3997"/>
    <n v="102403"/>
    <n v="10"/>
    <n v="49"/>
    <n v="59"/>
    <n v="0"/>
    <n v="0"/>
    <n v="0"/>
    <n v="7"/>
    <n v="2"/>
    <n v="9"/>
    <n v="102471"/>
    <n v="385"/>
    <n v="0"/>
    <n v="385"/>
  </r>
  <r>
    <x v="4"/>
    <x v="8"/>
    <x v="14"/>
    <n v="28223"/>
    <n v="3346"/>
    <n v="31569"/>
    <n v="15"/>
    <n v="84"/>
    <n v="99"/>
    <n v="0"/>
    <n v="0"/>
    <n v="0"/>
    <n v="6"/>
    <n v="0"/>
    <n v="6"/>
    <n v="31674"/>
    <n v="0"/>
    <n v="0"/>
    <n v="0"/>
  </r>
  <r>
    <x v="4"/>
    <x v="8"/>
    <x v="31"/>
    <n v="97283"/>
    <n v="4380"/>
    <n v="101663"/>
    <n v="85"/>
    <n v="447"/>
    <n v="532"/>
    <n v="0"/>
    <n v="0"/>
    <n v="0"/>
    <n v="174"/>
    <n v="0"/>
    <n v="174"/>
    <n v="102369"/>
    <n v="0"/>
    <n v="0"/>
    <n v="0"/>
  </r>
  <r>
    <x v="4"/>
    <x v="8"/>
    <x v="23"/>
    <n v="4006"/>
    <n v="5981"/>
    <n v="9987"/>
    <n v="2"/>
    <n v="41"/>
    <n v="43"/>
    <n v="0"/>
    <n v="0"/>
    <n v="0"/>
    <n v="5"/>
    <n v="1"/>
    <n v="6"/>
    <n v="10036"/>
    <n v="0"/>
    <n v="0"/>
    <n v="0"/>
  </r>
  <r>
    <x v="4"/>
    <x v="8"/>
    <x v="8"/>
    <n v="50707"/>
    <n v="1533"/>
    <n v="52240"/>
    <n v="9"/>
    <n v="139"/>
    <n v="148"/>
    <n v="0"/>
    <n v="24"/>
    <n v="24"/>
    <n v="6"/>
    <n v="1"/>
    <n v="7"/>
    <n v="52419"/>
    <n v="0"/>
    <n v="0"/>
    <n v="0"/>
  </r>
  <r>
    <x v="4"/>
    <x v="8"/>
    <x v="6"/>
    <n v="209162"/>
    <n v="8381"/>
    <n v="217543"/>
    <n v="10"/>
    <n v="240"/>
    <n v="250"/>
    <n v="0"/>
    <n v="0"/>
    <n v="0"/>
    <n v="18"/>
    <n v="4"/>
    <n v="22"/>
    <n v="217815"/>
    <n v="460"/>
    <n v="0"/>
    <n v="460"/>
  </r>
  <r>
    <x v="4"/>
    <x v="8"/>
    <x v="4"/>
    <n v="131657"/>
    <n v="7012"/>
    <n v="138669"/>
    <n v="180"/>
    <n v="256"/>
    <n v="436"/>
    <n v="0"/>
    <n v="0"/>
    <n v="0"/>
    <n v="68"/>
    <n v="21"/>
    <n v="89"/>
    <n v="139194"/>
    <n v="365"/>
    <n v="0"/>
    <n v="365"/>
  </r>
  <r>
    <x v="4"/>
    <x v="8"/>
    <x v="0"/>
    <n v="16682"/>
    <n v="550"/>
    <n v="17232"/>
    <n v="0"/>
    <n v="6"/>
    <n v="6"/>
    <n v="0"/>
    <n v="0"/>
    <n v="0"/>
    <n v="0"/>
    <n v="0"/>
    <n v="0"/>
    <n v="17238"/>
    <n v="0"/>
    <n v="0"/>
    <n v="0"/>
  </r>
  <r>
    <x v="4"/>
    <x v="8"/>
    <x v="17"/>
    <n v="3201"/>
    <n v="113"/>
    <n v="3314"/>
    <n v="0"/>
    <n v="0"/>
    <n v="0"/>
    <n v="0"/>
    <n v="0"/>
    <n v="0"/>
    <n v="0"/>
    <n v="0"/>
    <n v="0"/>
    <n v="3314"/>
    <n v="0"/>
    <n v="0"/>
    <n v="0"/>
  </r>
  <r>
    <x v="5"/>
    <x v="1"/>
    <x v="9"/>
    <n v="242517"/>
    <n v="33795"/>
    <n v="276312"/>
    <n v="154"/>
    <n v="580"/>
    <n v="734"/>
    <n v="0"/>
    <n v="0"/>
    <n v="0"/>
    <n v="489"/>
    <n v="17"/>
    <n v="506"/>
    <n v="277552"/>
    <n v="5308"/>
    <n v="1319"/>
    <n v="6627"/>
  </r>
  <r>
    <x v="5"/>
    <x v="1"/>
    <x v="10"/>
    <n v="127242"/>
    <n v="21012"/>
    <n v="148254"/>
    <n v="99"/>
    <n v="133"/>
    <n v="232"/>
    <n v="2"/>
    <n v="2"/>
    <n v="4"/>
    <n v="134"/>
    <n v="50"/>
    <n v="184"/>
    <n v="148674"/>
    <n v="99"/>
    <n v="0"/>
    <n v="99"/>
  </r>
  <r>
    <x v="5"/>
    <x v="1"/>
    <x v="0"/>
    <n v="398670"/>
    <n v="57915"/>
    <n v="456585"/>
    <n v="151"/>
    <n v="1357"/>
    <n v="1508"/>
    <n v="0"/>
    <n v="36"/>
    <n v="36"/>
    <n v="659"/>
    <n v="41"/>
    <n v="700"/>
    <n v="458829"/>
    <n v="11046"/>
    <n v="2579"/>
    <n v="13625"/>
  </r>
  <r>
    <x v="5"/>
    <x v="1"/>
    <x v="11"/>
    <n v="12628"/>
    <n v="3046"/>
    <n v="15674"/>
    <n v="7"/>
    <n v="81"/>
    <n v="88"/>
    <n v="0"/>
    <n v="0"/>
    <n v="0"/>
    <n v="63"/>
    <n v="3"/>
    <n v="66"/>
    <n v="15828"/>
    <n v="0"/>
    <n v="0"/>
    <n v="0"/>
  </r>
  <r>
    <x v="5"/>
    <x v="1"/>
    <x v="13"/>
    <n v="355142"/>
    <n v="11571"/>
    <n v="366713"/>
    <n v="67"/>
    <n v="473"/>
    <n v="540"/>
    <n v="0"/>
    <n v="13"/>
    <n v="13"/>
    <n v="1144"/>
    <n v="14"/>
    <n v="1158"/>
    <n v="368424"/>
    <n v="20010"/>
    <n v="4037"/>
    <n v="24047"/>
  </r>
  <r>
    <x v="5"/>
    <x v="1"/>
    <x v="3"/>
    <n v="166909"/>
    <n v="84802"/>
    <n v="251711"/>
    <n v="89"/>
    <n v="670"/>
    <n v="759"/>
    <n v="0"/>
    <n v="0"/>
    <n v="0"/>
    <n v="309"/>
    <n v="136"/>
    <n v="445"/>
    <n v="252915"/>
    <n v="4137"/>
    <n v="282"/>
    <n v="4419"/>
  </r>
  <r>
    <x v="5"/>
    <x v="1"/>
    <x v="7"/>
    <n v="214853"/>
    <n v="3739"/>
    <n v="218592"/>
    <n v="68"/>
    <n v="345"/>
    <n v="413"/>
    <n v="0"/>
    <n v="6"/>
    <n v="6"/>
    <n v="166"/>
    <n v="13"/>
    <n v="179"/>
    <n v="219190"/>
    <n v="16871"/>
    <n v="5989"/>
    <n v="22860"/>
  </r>
  <r>
    <x v="5"/>
    <x v="1"/>
    <x v="14"/>
    <n v="129349"/>
    <n v="12526"/>
    <n v="141875"/>
    <n v="44"/>
    <n v="278"/>
    <n v="322"/>
    <n v="0"/>
    <n v="0"/>
    <n v="0"/>
    <n v="103"/>
    <n v="11"/>
    <n v="114"/>
    <n v="142311"/>
    <n v="3137"/>
    <n v="720"/>
    <n v="3857"/>
  </r>
  <r>
    <x v="5"/>
    <x v="1"/>
    <x v="15"/>
    <n v="0"/>
    <n v="0"/>
    <n v="0"/>
    <n v="0"/>
    <n v="0"/>
    <n v="0"/>
    <n v="0"/>
    <n v="0"/>
    <n v="0"/>
    <n v="30"/>
    <n v="60"/>
    <n v="90"/>
    <n v="90"/>
    <n v="0"/>
    <n v="0"/>
    <n v="0"/>
  </r>
  <r>
    <x v="5"/>
    <x v="1"/>
    <x v="8"/>
    <n v="173557"/>
    <n v="8454"/>
    <n v="182011"/>
    <n v="8"/>
    <n v="38"/>
    <n v="46"/>
    <n v="0"/>
    <n v="0"/>
    <n v="0"/>
    <n v="145"/>
    <n v="51"/>
    <n v="196"/>
    <n v="182253"/>
    <n v="3999"/>
    <n v="251"/>
    <n v="4250"/>
  </r>
  <r>
    <x v="5"/>
    <x v="1"/>
    <x v="5"/>
    <n v="130799"/>
    <n v="30770"/>
    <n v="161569"/>
    <n v="70"/>
    <n v="246"/>
    <n v="316"/>
    <n v="6"/>
    <n v="34"/>
    <n v="40"/>
    <n v="189"/>
    <n v="23"/>
    <n v="212"/>
    <n v="162137"/>
    <n v="9"/>
    <n v="2"/>
    <n v="11"/>
  </r>
  <r>
    <x v="5"/>
    <x v="1"/>
    <x v="6"/>
    <n v="235471"/>
    <n v="94482"/>
    <n v="329953"/>
    <n v="0"/>
    <n v="1392"/>
    <n v="1392"/>
    <n v="3"/>
    <n v="48"/>
    <n v="51"/>
    <n v="692"/>
    <n v="80"/>
    <n v="772"/>
    <n v="332168"/>
    <n v="2632"/>
    <n v="1"/>
    <n v="2633"/>
  </r>
  <r>
    <x v="5"/>
    <x v="1"/>
    <x v="4"/>
    <n v="271511"/>
    <n v="31399"/>
    <n v="302910"/>
    <n v="938"/>
    <n v="1721"/>
    <n v="2659"/>
    <n v="0"/>
    <n v="0"/>
    <n v="0"/>
    <n v="1056"/>
    <n v="75"/>
    <n v="1131"/>
    <n v="306700"/>
    <n v="390"/>
    <n v="0"/>
    <n v="390"/>
  </r>
  <r>
    <x v="5"/>
    <x v="1"/>
    <x v="17"/>
    <n v="71498"/>
    <n v="0"/>
    <n v="71498"/>
    <n v="0"/>
    <n v="0"/>
    <n v="0"/>
    <n v="0"/>
    <n v="0"/>
    <n v="0"/>
    <n v="18"/>
    <n v="0"/>
    <n v="18"/>
    <n v="71516"/>
    <n v="5470"/>
    <n v="0"/>
    <n v="5470"/>
  </r>
  <r>
    <x v="5"/>
    <x v="1"/>
    <x v="2"/>
    <n v="2058"/>
    <n v="0"/>
    <n v="2058"/>
    <n v="194"/>
    <n v="0"/>
    <n v="194"/>
    <n v="0"/>
    <n v="0"/>
    <n v="0"/>
    <n v="0"/>
    <n v="0"/>
    <n v="0"/>
    <n v="2252"/>
    <n v="0"/>
    <n v="0"/>
    <n v="0"/>
  </r>
  <r>
    <x v="5"/>
    <x v="2"/>
    <x v="0"/>
    <n v="267530"/>
    <n v="10466"/>
    <n v="277996"/>
    <n v="39"/>
    <n v="213"/>
    <n v="252"/>
    <n v="0"/>
    <n v="10"/>
    <n v="10"/>
    <n v="1280"/>
    <n v="19"/>
    <n v="1299"/>
    <n v="279557"/>
    <n v="1763"/>
    <n v="522"/>
    <n v="2285"/>
  </r>
  <r>
    <x v="5"/>
    <x v="2"/>
    <x v="18"/>
    <n v="26897"/>
    <n v="1890"/>
    <n v="28787"/>
    <n v="8"/>
    <n v="80"/>
    <n v="88"/>
    <n v="0"/>
    <n v="0"/>
    <n v="0"/>
    <n v="265"/>
    <n v="14"/>
    <n v="279"/>
    <n v="29154"/>
    <n v="11"/>
    <n v="0"/>
    <n v="11"/>
  </r>
  <r>
    <x v="5"/>
    <x v="2"/>
    <x v="19"/>
    <n v="7503"/>
    <n v="2116"/>
    <n v="9619"/>
    <n v="9"/>
    <n v="187"/>
    <n v="196"/>
    <n v="0"/>
    <n v="0"/>
    <n v="0"/>
    <n v="21"/>
    <n v="4"/>
    <n v="25"/>
    <n v="9840"/>
    <n v="0"/>
    <n v="0"/>
    <n v="0"/>
  </r>
  <r>
    <x v="5"/>
    <x v="2"/>
    <x v="2"/>
    <n v="3545"/>
    <n v="586"/>
    <n v="4131"/>
    <n v="0"/>
    <n v="0"/>
    <n v="0"/>
    <n v="0"/>
    <n v="0"/>
    <n v="0"/>
    <n v="70"/>
    <n v="3"/>
    <n v="73"/>
    <n v="4204"/>
    <n v="0"/>
    <n v="0"/>
    <n v="0"/>
  </r>
  <r>
    <x v="5"/>
    <x v="2"/>
    <x v="1"/>
    <n v="3613"/>
    <n v="346"/>
    <n v="3959"/>
    <n v="1"/>
    <n v="3"/>
    <n v="4"/>
    <n v="0"/>
    <n v="0"/>
    <n v="0"/>
    <n v="0"/>
    <n v="1"/>
    <n v="1"/>
    <n v="3964"/>
    <n v="120"/>
    <n v="0"/>
    <n v="120"/>
  </r>
  <r>
    <x v="5"/>
    <x v="2"/>
    <x v="21"/>
    <n v="26939"/>
    <n v="2124"/>
    <n v="29063"/>
    <n v="11"/>
    <n v="164"/>
    <n v="175"/>
    <n v="0"/>
    <n v="0"/>
    <n v="0"/>
    <n v="191"/>
    <n v="1"/>
    <n v="192"/>
    <n v="29430"/>
    <n v="254"/>
    <n v="140"/>
    <n v="394"/>
  </r>
  <r>
    <x v="5"/>
    <x v="2"/>
    <x v="22"/>
    <n v="114945"/>
    <n v="4085"/>
    <n v="119030"/>
    <n v="2"/>
    <n v="94"/>
    <n v="96"/>
    <n v="0"/>
    <n v="0"/>
    <n v="0"/>
    <n v="797"/>
    <n v="7"/>
    <n v="804"/>
    <n v="119930"/>
    <n v="11090"/>
    <n v="13600"/>
    <n v="24690"/>
  </r>
  <r>
    <x v="5"/>
    <x v="2"/>
    <x v="7"/>
    <n v="141215"/>
    <n v="8729"/>
    <n v="149944"/>
    <n v="65"/>
    <n v="197"/>
    <n v="262"/>
    <n v="0"/>
    <n v="0"/>
    <n v="0"/>
    <n v="583"/>
    <n v="5"/>
    <n v="588"/>
    <n v="150794"/>
    <n v="475"/>
    <n v="0"/>
    <n v="475"/>
  </r>
  <r>
    <x v="5"/>
    <x v="2"/>
    <x v="33"/>
    <n v="0"/>
    <n v="0"/>
    <n v="0"/>
    <n v="0"/>
    <n v="0"/>
    <n v="0"/>
    <n v="0"/>
    <n v="0"/>
    <n v="0"/>
    <n v="40"/>
    <n v="67"/>
    <n v="107"/>
    <n v="107"/>
    <n v="0"/>
    <n v="0"/>
    <n v="0"/>
  </r>
  <r>
    <x v="5"/>
    <x v="2"/>
    <x v="14"/>
    <n v="117690"/>
    <n v="12852"/>
    <n v="130542"/>
    <n v="21"/>
    <n v="132"/>
    <n v="153"/>
    <n v="0"/>
    <n v="0"/>
    <n v="0"/>
    <n v="417"/>
    <n v="8"/>
    <n v="425"/>
    <n v="131120"/>
    <n v="426"/>
    <n v="66"/>
    <n v="492"/>
  </r>
  <r>
    <x v="5"/>
    <x v="2"/>
    <x v="24"/>
    <n v="0"/>
    <n v="0"/>
    <n v="0"/>
    <n v="0"/>
    <n v="0"/>
    <n v="0"/>
    <n v="0"/>
    <n v="0"/>
    <n v="0"/>
    <n v="298"/>
    <n v="52"/>
    <n v="350"/>
    <n v="350"/>
    <n v="0"/>
    <n v="0"/>
    <n v="0"/>
  </r>
  <r>
    <x v="5"/>
    <x v="2"/>
    <x v="23"/>
    <n v="35457"/>
    <n v="85673"/>
    <n v="121130"/>
    <n v="21"/>
    <n v="203"/>
    <n v="224"/>
    <n v="0"/>
    <n v="1"/>
    <n v="1"/>
    <n v="1031"/>
    <n v="87"/>
    <n v="1118"/>
    <n v="122473"/>
    <n v="11"/>
    <n v="0"/>
    <n v="11"/>
  </r>
  <r>
    <x v="5"/>
    <x v="2"/>
    <x v="8"/>
    <n v="62630"/>
    <n v="4389"/>
    <n v="67019"/>
    <n v="59"/>
    <n v="187"/>
    <n v="246"/>
    <n v="0"/>
    <n v="0"/>
    <n v="0"/>
    <n v="499"/>
    <n v="45"/>
    <n v="544"/>
    <n v="67809"/>
    <n v="0"/>
    <n v="0"/>
    <n v="0"/>
  </r>
  <r>
    <x v="5"/>
    <x v="2"/>
    <x v="25"/>
    <n v="53089"/>
    <n v="34258"/>
    <n v="87347"/>
    <n v="96"/>
    <n v="1011"/>
    <n v="1107"/>
    <n v="0"/>
    <n v="0"/>
    <n v="0"/>
    <n v="1485"/>
    <n v="7"/>
    <n v="1492"/>
    <n v="89946"/>
    <n v="628"/>
    <n v="1438"/>
    <n v="2066"/>
  </r>
  <r>
    <x v="5"/>
    <x v="2"/>
    <x v="5"/>
    <n v="80076"/>
    <n v="27264"/>
    <n v="107340"/>
    <n v="14"/>
    <n v="166"/>
    <n v="180"/>
    <n v="0"/>
    <n v="17"/>
    <n v="17"/>
    <n v="463"/>
    <n v="16"/>
    <n v="479"/>
    <n v="108016"/>
    <n v="41"/>
    <n v="0"/>
    <n v="41"/>
  </r>
  <r>
    <x v="5"/>
    <x v="2"/>
    <x v="6"/>
    <n v="241566"/>
    <n v="6210"/>
    <n v="247776"/>
    <n v="0"/>
    <n v="865"/>
    <n v="865"/>
    <n v="0"/>
    <n v="0"/>
    <n v="0"/>
    <n v="1793"/>
    <n v="61"/>
    <n v="1854"/>
    <n v="250495"/>
    <n v="10"/>
    <n v="0"/>
    <n v="10"/>
  </r>
  <r>
    <x v="5"/>
    <x v="2"/>
    <x v="4"/>
    <n v="155098"/>
    <n v="13729"/>
    <n v="168827"/>
    <n v="0"/>
    <n v="1108"/>
    <n v="1108"/>
    <n v="0"/>
    <n v="29"/>
    <n v="29"/>
    <n v="2777"/>
    <n v="113"/>
    <n v="2890"/>
    <n v="172854"/>
    <n v="6603"/>
    <n v="90"/>
    <n v="6693"/>
  </r>
  <r>
    <x v="5"/>
    <x v="2"/>
    <x v="9"/>
    <n v="6676"/>
    <n v="209"/>
    <n v="6885"/>
    <n v="0"/>
    <n v="0"/>
    <n v="0"/>
    <n v="0"/>
    <n v="0"/>
    <n v="0"/>
    <n v="75"/>
    <n v="0"/>
    <n v="75"/>
    <n v="6960"/>
    <n v="106"/>
    <n v="0"/>
    <n v="106"/>
  </r>
  <r>
    <x v="5"/>
    <x v="2"/>
    <x v="3"/>
    <n v="1311"/>
    <n v="0"/>
    <n v="1311"/>
    <n v="0"/>
    <n v="0"/>
    <n v="0"/>
    <n v="0"/>
    <n v="0"/>
    <n v="0"/>
    <n v="0"/>
    <n v="0"/>
    <n v="0"/>
    <n v="1311"/>
    <n v="0"/>
    <n v="0"/>
    <n v="0"/>
  </r>
  <r>
    <x v="5"/>
    <x v="4"/>
    <x v="0"/>
    <n v="60002"/>
    <n v="14"/>
    <n v="60016"/>
    <n v="0"/>
    <n v="190"/>
    <n v="190"/>
    <n v="9"/>
    <n v="0"/>
    <n v="9"/>
    <n v="101"/>
    <n v="20"/>
    <n v="121"/>
    <n v="60336"/>
    <n v="0"/>
    <n v="1736"/>
    <n v="1736"/>
  </r>
  <r>
    <x v="5"/>
    <x v="4"/>
    <x v="7"/>
    <n v="61534"/>
    <n v="0"/>
    <n v="61534"/>
    <n v="0"/>
    <n v="5"/>
    <n v="5"/>
    <n v="0"/>
    <n v="0"/>
    <n v="0"/>
    <n v="50"/>
    <n v="1"/>
    <n v="51"/>
    <n v="61590"/>
    <n v="129"/>
    <n v="959"/>
    <n v="1088"/>
  </r>
  <r>
    <x v="5"/>
    <x v="4"/>
    <x v="16"/>
    <n v="114649"/>
    <n v="2076"/>
    <n v="116725"/>
    <n v="90"/>
    <n v="76"/>
    <n v="166"/>
    <n v="0"/>
    <n v="0"/>
    <n v="0"/>
    <n v="1286"/>
    <n v="8"/>
    <n v="1294"/>
    <n v="118185"/>
    <n v="4598"/>
    <n v="5245"/>
    <n v="9843"/>
  </r>
  <r>
    <x v="5"/>
    <x v="4"/>
    <x v="6"/>
    <n v="95953"/>
    <n v="99"/>
    <n v="96052"/>
    <n v="106"/>
    <n v="0"/>
    <n v="106"/>
    <n v="0"/>
    <n v="0"/>
    <n v="0"/>
    <n v="814"/>
    <n v="54"/>
    <n v="868"/>
    <n v="97026"/>
    <n v="0"/>
    <n v="136"/>
    <n v="136"/>
  </r>
  <r>
    <x v="5"/>
    <x v="4"/>
    <x v="4"/>
    <n v="67691"/>
    <n v="0"/>
    <n v="67691"/>
    <n v="12"/>
    <n v="98"/>
    <n v="110"/>
    <n v="0"/>
    <n v="0"/>
    <n v="0"/>
    <n v="384"/>
    <n v="9"/>
    <n v="393"/>
    <n v="68194"/>
    <n v="896"/>
    <n v="0"/>
    <n v="896"/>
  </r>
  <r>
    <x v="5"/>
    <x v="5"/>
    <x v="9"/>
    <n v="119454"/>
    <n v="1583"/>
    <n v="121037"/>
    <n v="0"/>
    <n v="0"/>
    <n v="0"/>
    <n v="4"/>
    <n v="0"/>
    <n v="4"/>
    <n v="89"/>
    <n v="1"/>
    <n v="90"/>
    <n v="121131"/>
    <n v="7"/>
    <n v="0"/>
    <n v="7"/>
  </r>
  <r>
    <x v="5"/>
    <x v="5"/>
    <x v="26"/>
    <n v="127566"/>
    <n v="3504"/>
    <n v="131070"/>
    <n v="0"/>
    <n v="0"/>
    <n v="0"/>
    <n v="0"/>
    <n v="0"/>
    <n v="0"/>
    <n v="175"/>
    <n v="15"/>
    <n v="190"/>
    <n v="131260"/>
    <n v="36"/>
    <n v="0"/>
    <n v="36"/>
  </r>
  <r>
    <x v="5"/>
    <x v="5"/>
    <x v="17"/>
    <n v="354307"/>
    <n v="715"/>
    <n v="355022"/>
    <n v="0"/>
    <n v="0"/>
    <n v="0"/>
    <n v="0"/>
    <n v="0"/>
    <n v="0"/>
    <n v="154"/>
    <n v="0"/>
    <n v="154"/>
    <n v="355176"/>
    <n v="1331"/>
    <n v="0"/>
    <n v="1331"/>
  </r>
  <r>
    <x v="5"/>
    <x v="5"/>
    <x v="8"/>
    <n v="37416"/>
    <n v="547"/>
    <n v="37963"/>
    <n v="0"/>
    <n v="0"/>
    <n v="0"/>
    <n v="0"/>
    <n v="0"/>
    <n v="0"/>
    <n v="28"/>
    <n v="0"/>
    <n v="28"/>
    <n v="37991"/>
    <n v="4161"/>
    <n v="0"/>
    <n v="4161"/>
  </r>
  <r>
    <x v="5"/>
    <x v="5"/>
    <x v="6"/>
    <n v="101480"/>
    <n v="2528"/>
    <n v="104008"/>
    <n v="0"/>
    <n v="0"/>
    <n v="0"/>
    <n v="0"/>
    <n v="0"/>
    <n v="0"/>
    <n v="78"/>
    <n v="0"/>
    <n v="78"/>
    <n v="104086"/>
    <n v="0"/>
    <n v="0"/>
    <n v="0"/>
  </r>
  <r>
    <x v="5"/>
    <x v="5"/>
    <x v="4"/>
    <n v="187627"/>
    <n v="3809"/>
    <n v="191436"/>
    <n v="0"/>
    <n v="0"/>
    <n v="0"/>
    <n v="0"/>
    <n v="0"/>
    <n v="0"/>
    <n v="85"/>
    <n v="0"/>
    <n v="85"/>
    <n v="191521"/>
    <n v="0"/>
    <n v="7"/>
    <n v="7"/>
  </r>
  <r>
    <x v="5"/>
    <x v="5"/>
    <x v="7"/>
    <n v="2735"/>
    <n v="65"/>
    <n v="2800"/>
    <n v="0"/>
    <n v="0"/>
    <n v="0"/>
    <n v="0"/>
    <n v="0"/>
    <n v="0"/>
    <n v="0"/>
    <n v="0"/>
    <n v="0"/>
    <n v="2800"/>
    <n v="0"/>
    <n v="0"/>
    <n v="0"/>
  </r>
  <r>
    <x v="5"/>
    <x v="6"/>
    <x v="9"/>
    <n v="42625"/>
    <n v="1088"/>
    <n v="43713"/>
    <n v="13"/>
    <n v="45"/>
    <n v="58"/>
    <n v="0"/>
    <n v="7"/>
    <n v="7"/>
    <n v="409"/>
    <n v="0"/>
    <n v="409"/>
    <n v="44187"/>
    <n v="85"/>
    <n v="0"/>
    <n v="85"/>
  </r>
  <r>
    <x v="5"/>
    <x v="6"/>
    <x v="27"/>
    <n v="3618"/>
    <n v="463"/>
    <n v="4081"/>
    <n v="0"/>
    <n v="0"/>
    <n v="0"/>
    <n v="0"/>
    <n v="0"/>
    <n v="0"/>
    <n v="0"/>
    <n v="15"/>
    <n v="15"/>
    <n v="4096"/>
    <n v="0"/>
    <n v="0"/>
    <n v="0"/>
  </r>
  <r>
    <x v="5"/>
    <x v="6"/>
    <x v="28"/>
    <n v="39799"/>
    <n v="157"/>
    <n v="39956"/>
    <n v="0"/>
    <n v="3"/>
    <n v="3"/>
    <n v="0"/>
    <n v="0"/>
    <n v="0"/>
    <n v="24"/>
    <n v="0"/>
    <n v="24"/>
    <n v="39983"/>
    <n v="642"/>
    <n v="1686"/>
    <n v="2328"/>
  </r>
  <r>
    <x v="5"/>
    <x v="6"/>
    <x v="29"/>
    <n v="58661"/>
    <n v="3958"/>
    <n v="62619"/>
    <n v="10"/>
    <n v="20"/>
    <n v="30"/>
    <n v="0"/>
    <n v="0"/>
    <n v="0"/>
    <n v="14"/>
    <n v="3"/>
    <n v="17"/>
    <n v="62666"/>
    <n v="0"/>
    <n v="0"/>
    <n v="0"/>
  </r>
  <r>
    <x v="5"/>
    <x v="6"/>
    <x v="7"/>
    <n v="36728"/>
    <n v="904"/>
    <n v="37632"/>
    <n v="1"/>
    <n v="36"/>
    <n v="37"/>
    <n v="0"/>
    <n v="0"/>
    <n v="0"/>
    <n v="62"/>
    <n v="1"/>
    <n v="63"/>
    <n v="37732"/>
    <n v="577"/>
    <n v="34"/>
    <n v="611"/>
  </r>
  <r>
    <x v="5"/>
    <x v="6"/>
    <x v="34"/>
    <n v="781"/>
    <n v="0"/>
    <n v="781"/>
    <n v="0"/>
    <n v="0"/>
    <n v="0"/>
    <n v="0"/>
    <n v="0"/>
    <n v="0"/>
    <n v="0"/>
    <n v="0"/>
    <n v="0"/>
    <n v="781"/>
    <n v="0"/>
    <n v="0"/>
    <n v="0"/>
  </r>
  <r>
    <x v="5"/>
    <x v="6"/>
    <x v="8"/>
    <n v="23335"/>
    <n v="301"/>
    <n v="23636"/>
    <n v="0"/>
    <n v="0"/>
    <n v="0"/>
    <n v="0"/>
    <n v="0"/>
    <n v="0"/>
    <n v="2"/>
    <n v="0"/>
    <n v="2"/>
    <n v="23638"/>
    <n v="715"/>
    <n v="0"/>
    <n v="715"/>
  </r>
  <r>
    <x v="5"/>
    <x v="6"/>
    <x v="6"/>
    <n v="36436"/>
    <n v="490"/>
    <n v="36926"/>
    <n v="0"/>
    <n v="251"/>
    <n v="251"/>
    <n v="0"/>
    <n v="0"/>
    <n v="0"/>
    <n v="26"/>
    <n v="5"/>
    <n v="31"/>
    <n v="37208"/>
    <n v="2215"/>
    <n v="0"/>
    <n v="2215"/>
  </r>
  <r>
    <x v="5"/>
    <x v="6"/>
    <x v="4"/>
    <n v="9815"/>
    <n v="314"/>
    <n v="10129"/>
    <n v="0"/>
    <n v="42"/>
    <n v="42"/>
    <n v="0"/>
    <n v="0"/>
    <n v="0"/>
    <n v="42"/>
    <n v="3"/>
    <n v="45"/>
    <n v="10216"/>
    <n v="487"/>
    <n v="24"/>
    <n v="511"/>
  </r>
  <r>
    <x v="5"/>
    <x v="6"/>
    <x v="26"/>
    <n v="1077"/>
    <n v="55"/>
    <n v="1132"/>
    <n v="11"/>
    <n v="223"/>
    <n v="234"/>
    <n v="0"/>
    <n v="0"/>
    <n v="0"/>
    <n v="0"/>
    <n v="0"/>
    <n v="0"/>
    <n v="1366"/>
    <n v="197"/>
    <n v="0"/>
    <n v="197"/>
  </r>
  <r>
    <x v="5"/>
    <x v="7"/>
    <x v="9"/>
    <n v="143632"/>
    <n v="1296"/>
    <n v="144928"/>
    <n v="36"/>
    <n v="147"/>
    <n v="183"/>
    <n v="1"/>
    <n v="3"/>
    <n v="4"/>
    <n v="694"/>
    <n v="26"/>
    <n v="720"/>
    <n v="145835"/>
    <n v="292"/>
    <n v="102"/>
    <n v="394"/>
  </r>
  <r>
    <x v="5"/>
    <x v="7"/>
    <x v="30"/>
    <n v="51213"/>
    <n v="1409"/>
    <n v="52622"/>
    <n v="12"/>
    <n v="22"/>
    <n v="34"/>
    <n v="0"/>
    <n v="0"/>
    <n v="0"/>
    <n v="289"/>
    <n v="31"/>
    <n v="320"/>
    <n v="52976"/>
    <n v="2300"/>
    <n v="1730"/>
    <n v="4030"/>
  </r>
  <r>
    <x v="5"/>
    <x v="7"/>
    <x v="13"/>
    <n v="39001"/>
    <n v="942"/>
    <n v="39943"/>
    <n v="8"/>
    <n v="96"/>
    <n v="104"/>
    <n v="0"/>
    <n v="1"/>
    <n v="1"/>
    <n v="66"/>
    <n v="2"/>
    <n v="68"/>
    <n v="40116"/>
    <n v="712"/>
    <n v="1164"/>
    <n v="1876"/>
  </r>
  <r>
    <x v="5"/>
    <x v="7"/>
    <x v="17"/>
    <n v="98199"/>
    <n v="1983"/>
    <n v="100182"/>
    <n v="0"/>
    <n v="67"/>
    <n v="67"/>
    <n v="0"/>
    <n v="9"/>
    <n v="9"/>
    <n v="186"/>
    <n v="6"/>
    <n v="192"/>
    <n v="100450"/>
    <n v="992"/>
    <n v="785"/>
    <n v="1777"/>
  </r>
  <r>
    <x v="5"/>
    <x v="7"/>
    <x v="28"/>
    <n v="103029"/>
    <n v="237"/>
    <n v="103266"/>
    <n v="33"/>
    <n v="74"/>
    <n v="107"/>
    <n v="0"/>
    <n v="0"/>
    <n v="0"/>
    <n v="429"/>
    <n v="13"/>
    <n v="442"/>
    <n v="103815"/>
    <n v="1654"/>
    <n v="7461"/>
    <n v="9115"/>
  </r>
  <r>
    <x v="5"/>
    <x v="7"/>
    <x v="3"/>
    <n v="24805"/>
    <n v="37489"/>
    <n v="62294"/>
    <n v="15"/>
    <n v="58"/>
    <n v="73"/>
    <n v="0"/>
    <n v="0"/>
    <n v="0"/>
    <n v="83"/>
    <n v="92"/>
    <n v="175"/>
    <n v="62542"/>
    <n v="68"/>
    <n v="984"/>
    <n v="1052"/>
  </r>
  <r>
    <x v="5"/>
    <x v="7"/>
    <x v="7"/>
    <n v="161422"/>
    <n v="761"/>
    <n v="162183"/>
    <n v="20"/>
    <n v="159"/>
    <n v="179"/>
    <n v="0"/>
    <n v="0"/>
    <n v="0"/>
    <n v="673"/>
    <n v="14"/>
    <n v="687"/>
    <n v="163049"/>
    <n v="20"/>
    <n v="45"/>
    <n v="65"/>
  </r>
  <r>
    <x v="5"/>
    <x v="7"/>
    <x v="14"/>
    <n v="50255"/>
    <n v="4789"/>
    <n v="55044"/>
    <n v="0"/>
    <n v="0"/>
    <n v="0"/>
    <n v="0"/>
    <n v="33"/>
    <n v="33"/>
    <n v="0"/>
    <n v="0"/>
    <n v="0"/>
    <n v="55077"/>
    <n v="22"/>
    <n v="0"/>
    <n v="22"/>
  </r>
  <r>
    <x v="5"/>
    <x v="7"/>
    <x v="8"/>
    <n v="50896"/>
    <n v="9290"/>
    <n v="60186"/>
    <n v="15"/>
    <n v="50"/>
    <n v="65"/>
    <n v="0"/>
    <n v="0"/>
    <n v="0"/>
    <n v="214"/>
    <n v="102"/>
    <n v="316"/>
    <n v="60567"/>
    <n v="220"/>
    <n v="0"/>
    <n v="220"/>
  </r>
  <r>
    <x v="5"/>
    <x v="7"/>
    <x v="5"/>
    <n v="238647"/>
    <n v="20968"/>
    <n v="259615"/>
    <n v="15"/>
    <n v="167"/>
    <n v="182"/>
    <n v="0"/>
    <n v="24"/>
    <n v="24"/>
    <n v="568"/>
    <n v="25"/>
    <n v="593"/>
    <n v="260414"/>
    <n v="8"/>
    <n v="0"/>
    <n v="8"/>
  </r>
  <r>
    <x v="5"/>
    <x v="7"/>
    <x v="6"/>
    <n v="174928"/>
    <n v="360"/>
    <n v="175288"/>
    <n v="243"/>
    <n v="596"/>
    <n v="839"/>
    <n v="0"/>
    <n v="27"/>
    <n v="27"/>
    <n v="752"/>
    <n v="43"/>
    <n v="795"/>
    <n v="176949"/>
    <n v="76"/>
    <n v="0"/>
    <n v="76"/>
  </r>
  <r>
    <x v="5"/>
    <x v="7"/>
    <x v="4"/>
    <n v="82507"/>
    <n v="224"/>
    <n v="82731"/>
    <n v="0"/>
    <n v="994"/>
    <n v="994"/>
    <n v="40"/>
    <n v="29"/>
    <n v="69"/>
    <n v="748"/>
    <n v="22"/>
    <n v="770"/>
    <n v="84564"/>
    <n v="608"/>
    <n v="98"/>
    <n v="706"/>
  </r>
  <r>
    <x v="5"/>
    <x v="7"/>
    <x v="0"/>
    <n v="1037"/>
    <n v="5"/>
    <n v="1042"/>
    <n v="58"/>
    <n v="37"/>
    <n v="95"/>
    <n v="0"/>
    <n v="20"/>
    <n v="20"/>
    <n v="0"/>
    <n v="0"/>
    <n v="0"/>
    <n v="1157"/>
    <n v="0"/>
    <n v="0"/>
    <n v="0"/>
  </r>
  <r>
    <x v="5"/>
    <x v="7"/>
    <x v="22"/>
    <n v="22486"/>
    <n v="227"/>
    <n v="22713"/>
    <n v="0"/>
    <n v="0"/>
    <n v="0"/>
    <n v="0"/>
    <n v="0"/>
    <n v="0"/>
    <n v="0"/>
    <n v="0"/>
    <n v="0"/>
    <n v="22713"/>
    <n v="6667"/>
    <n v="5172"/>
    <n v="11839"/>
  </r>
  <r>
    <x v="5"/>
    <x v="8"/>
    <x v="9"/>
    <n v="111260"/>
    <n v="4402"/>
    <n v="115662"/>
    <n v="8"/>
    <n v="18"/>
    <n v="26"/>
    <n v="0"/>
    <n v="0"/>
    <n v="0"/>
    <n v="101"/>
    <n v="2"/>
    <n v="103"/>
    <n v="115791"/>
    <n v="3307"/>
    <n v="1396"/>
    <n v="4703"/>
  </r>
  <r>
    <x v="5"/>
    <x v="8"/>
    <x v="28"/>
    <n v="193730"/>
    <n v="3738"/>
    <n v="197468"/>
    <n v="0"/>
    <n v="0"/>
    <n v="0"/>
    <n v="0"/>
    <n v="0"/>
    <n v="0"/>
    <n v="36"/>
    <n v="1"/>
    <n v="37"/>
    <n v="197505"/>
    <n v="0"/>
    <n v="0"/>
    <n v="0"/>
  </r>
  <r>
    <x v="5"/>
    <x v="8"/>
    <x v="7"/>
    <n v="109689"/>
    <n v="4427"/>
    <n v="114116"/>
    <n v="0"/>
    <n v="0"/>
    <n v="0"/>
    <n v="0"/>
    <n v="0"/>
    <n v="0"/>
    <n v="49"/>
    <n v="0"/>
    <n v="49"/>
    <n v="114165"/>
    <n v="60"/>
    <n v="0"/>
    <n v="60"/>
  </r>
  <r>
    <x v="5"/>
    <x v="8"/>
    <x v="14"/>
    <n v="29375"/>
    <n v="3865"/>
    <n v="33240"/>
    <n v="13"/>
    <n v="60"/>
    <n v="73"/>
    <n v="0"/>
    <n v="0"/>
    <n v="0"/>
    <n v="7"/>
    <n v="3"/>
    <n v="10"/>
    <n v="33323"/>
    <n v="0"/>
    <n v="0"/>
    <n v="0"/>
  </r>
  <r>
    <x v="5"/>
    <x v="8"/>
    <x v="31"/>
    <n v="87799"/>
    <n v="4202"/>
    <n v="92001"/>
    <n v="117"/>
    <n v="472"/>
    <n v="589"/>
    <n v="0"/>
    <n v="0"/>
    <n v="0"/>
    <n v="77"/>
    <n v="4"/>
    <n v="81"/>
    <n v="92671"/>
    <n v="340"/>
    <n v="20"/>
    <n v="360"/>
  </r>
  <r>
    <x v="5"/>
    <x v="8"/>
    <x v="23"/>
    <n v="0"/>
    <n v="561"/>
    <n v="561"/>
    <n v="0"/>
    <n v="0"/>
    <n v="0"/>
    <n v="0"/>
    <n v="0"/>
    <n v="0"/>
    <n v="0"/>
    <n v="6"/>
    <n v="6"/>
    <n v="567"/>
    <n v="16"/>
    <n v="0"/>
    <n v="16"/>
  </r>
  <r>
    <x v="5"/>
    <x v="8"/>
    <x v="8"/>
    <n v="38974"/>
    <n v="1794"/>
    <n v="40768"/>
    <n v="0"/>
    <n v="64"/>
    <n v="64"/>
    <n v="0"/>
    <n v="0"/>
    <n v="0"/>
    <n v="27"/>
    <n v="3"/>
    <n v="30"/>
    <n v="40862"/>
    <n v="493"/>
    <n v="0"/>
    <n v="493"/>
  </r>
  <r>
    <x v="5"/>
    <x v="8"/>
    <x v="6"/>
    <n v="178177"/>
    <n v="14801"/>
    <n v="192978"/>
    <n v="0"/>
    <n v="81"/>
    <n v="81"/>
    <n v="0"/>
    <n v="0"/>
    <n v="0"/>
    <n v="48"/>
    <n v="4"/>
    <n v="52"/>
    <n v="193111"/>
    <n v="4423"/>
    <n v="1353"/>
    <n v="5776"/>
  </r>
  <r>
    <x v="5"/>
    <x v="8"/>
    <x v="4"/>
    <n v="106975"/>
    <n v="7429"/>
    <n v="114404"/>
    <n v="120"/>
    <n v="173"/>
    <n v="293"/>
    <n v="0"/>
    <n v="0"/>
    <n v="0"/>
    <n v="124"/>
    <n v="6"/>
    <n v="130"/>
    <n v="114827"/>
    <n v="727"/>
    <n v="0"/>
    <n v="727"/>
  </r>
  <r>
    <x v="5"/>
    <x v="8"/>
    <x v="0"/>
    <n v="2214"/>
    <n v="738"/>
    <n v="2952"/>
    <n v="0"/>
    <n v="0"/>
    <n v="0"/>
    <n v="0"/>
    <n v="0"/>
    <n v="0"/>
    <n v="0"/>
    <n v="0"/>
    <n v="0"/>
    <n v="2952"/>
    <n v="0"/>
    <n v="0"/>
    <n v="0"/>
  </r>
  <r>
    <x v="6"/>
    <x v="1"/>
    <x v="9"/>
    <n v="299681"/>
    <n v="69182"/>
    <n v="368863"/>
    <n v="264"/>
    <n v="2424"/>
    <n v="2688"/>
    <n v="16"/>
    <n v="51"/>
    <n v="67"/>
    <n v="3037"/>
    <n v="380"/>
    <n v="3417"/>
    <n v="375035"/>
    <n v="1559"/>
    <n v="30"/>
    <n v="1589"/>
  </r>
  <r>
    <x v="6"/>
    <x v="1"/>
    <x v="10"/>
    <n v="92006"/>
    <n v="74937"/>
    <n v="166943"/>
    <n v="90"/>
    <n v="282"/>
    <n v="372"/>
    <n v="1"/>
    <n v="10"/>
    <n v="11"/>
    <n v="467"/>
    <n v="128"/>
    <n v="595"/>
    <n v="167921"/>
    <n v="153"/>
    <n v="17"/>
    <n v="170"/>
  </r>
  <r>
    <x v="6"/>
    <x v="1"/>
    <x v="0"/>
    <n v="473432"/>
    <n v="68843"/>
    <n v="542275"/>
    <n v="1852"/>
    <n v="4143"/>
    <n v="5995"/>
    <n v="16"/>
    <n v="43"/>
    <n v="59"/>
    <n v="4813"/>
    <n v="761"/>
    <n v="5574"/>
    <n v="553903"/>
    <n v="4098"/>
    <n v="0"/>
    <n v="4098"/>
  </r>
  <r>
    <x v="6"/>
    <x v="1"/>
    <x v="12"/>
    <n v="0"/>
    <n v="0"/>
    <n v="0"/>
    <n v="0"/>
    <n v="0"/>
    <n v="0"/>
    <n v="0"/>
    <n v="0"/>
    <n v="0"/>
    <n v="75"/>
    <n v="51"/>
    <n v="126"/>
    <n v="126"/>
    <n v="0"/>
    <n v="0"/>
    <n v="0"/>
  </r>
  <r>
    <x v="6"/>
    <x v="1"/>
    <x v="13"/>
    <n v="371701"/>
    <n v="9204"/>
    <n v="380905"/>
    <n v="51"/>
    <n v="915"/>
    <n v="966"/>
    <n v="0"/>
    <n v="5"/>
    <n v="5"/>
    <n v="1965"/>
    <n v="247"/>
    <n v="2212"/>
    <n v="384088"/>
    <n v="25383"/>
    <n v="9247"/>
    <n v="34630"/>
  </r>
  <r>
    <x v="6"/>
    <x v="1"/>
    <x v="3"/>
    <n v="93350"/>
    <n v="129919"/>
    <n v="223269"/>
    <n v="106"/>
    <n v="1034"/>
    <n v="1140"/>
    <n v="1"/>
    <n v="7"/>
    <n v="8"/>
    <n v="1133"/>
    <n v="403"/>
    <n v="1536"/>
    <n v="225953"/>
    <n v="967"/>
    <n v="0"/>
    <n v="967"/>
  </r>
  <r>
    <x v="6"/>
    <x v="1"/>
    <x v="7"/>
    <n v="248174"/>
    <n v="2203"/>
    <n v="250377"/>
    <n v="146"/>
    <n v="780"/>
    <n v="926"/>
    <n v="1"/>
    <n v="9"/>
    <n v="10"/>
    <n v="1592"/>
    <n v="204"/>
    <n v="1796"/>
    <n v="253109"/>
    <n v="10193"/>
    <n v="705"/>
    <n v="10898"/>
  </r>
  <r>
    <x v="6"/>
    <x v="1"/>
    <x v="14"/>
    <n v="184582"/>
    <n v="7057"/>
    <n v="191639"/>
    <n v="68"/>
    <n v="519"/>
    <n v="587"/>
    <n v="1"/>
    <n v="17"/>
    <n v="18"/>
    <n v="261"/>
    <n v="49"/>
    <n v="310"/>
    <n v="192554"/>
    <n v="5648"/>
    <n v="1873"/>
    <n v="7521"/>
  </r>
  <r>
    <x v="6"/>
    <x v="1"/>
    <x v="15"/>
    <n v="0"/>
    <n v="0"/>
    <n v="0"/>
    <n v="0"/>
    <n v="0"/>
    <n v="0"/>
    <n v="0"/>
    <n v="0"/>
    <n v="0"/>
    <n v="829"/>
    <n v="73"/>
    <n v="902"/>
    <n v="902"/>
    <n v="0"/>
    <n v="0"/>
    <n v="0"/>
  </r>
  <r>
    <x v="6"/>
    <x v="1"/>
    <x v="8"/>
    <n v="192906"/>
    <n v="4274"/>
    <n v="197180"/>
    <n v="0"/>
    <n v="0"/>
    <n v="0"/>
    <n v="0"/>
    <n v="44"/>
    <n v="44"/>
    <n v="1378"/>
    <n v="409"/>
    <n v="1787"/>
    <n v="199011"/>
    <n v="1038"/>
    <n v="6"/>
    <n v="1044"/>
  </r>
  <r>
    <x v="6"/>
    <x v="1"/>
    <x v="5"/>
    <n v="117398"/>
    <n v="25944"/>
    <n v="143342"/>
    <n v="27"/>
    <n v="495"/>
    <n v="522"/>
    <n v="0"/>
    <n v="0"/>
    <n v="0"/>
    <n v="819"/>
    <n v="261"/>
    <n v="1080"/>
    <n v="144944"/>
    <n v="246"/>
    <n v="46"/>
    <n v="292"/>
  </r>
  <r>
    <x v="6"/>
    <x v="1"/>
    <x v="6"/>
    <n v="147795"/>
    <n v="29167"/>
    <n v="176962"/>
    <n v="0"/>
    <n v="1534"/>
    <n v="1534"/>
    <n v="8"/>
    <n v="0"/>
    <n v="8"/>
    <n v="957"/>
    <n v="189"/>
    <n v="1146"/>
    <n v="179650"/>
    <n v="0"/>
    <n v="0"/>
    <n v="0"/>
  </r>
  <r>
    <x v="6"/>
    <x v="1"/>
    <x v="4"/>
    <n v="141950"/>
    <n v="13346"/>
    <n v="155296"/>
    <n v="0"/>
    <n v="3400"/>
    <n v="3400"/>
    <n v="31"/>
    <n v="56"/>
    <n v="87"/>
    <n v="3697"/>
    <n v="899"/>
    <n v="4596"/>
    <n v="163379"/>
    <n v="3097"/>
    <n v="2"/>
    <n v="3099"/>
  </r>
  <r>
    <x v="6"/>
    <x v="1"/>
    <x v="17"/>
    <n v="25306"/>
    <n v="0"/>
    <n v="25306"/>
    <n v="0"/>
    <n v="0"/>
    <n v="0"/>
    <n v="0"/>
    <n v="0"/>
    <n v="0"/>
    <n v="66"/>
    <n v="0"/>
    <n v="66"/>
    <n v="25372"/>
    <n v="1840"/>
    <n v="0"/>
    <n v="1840"/>
  </r>
  <r>
    <x v="6"/>
    <x v="1"/>
    <x v="28"/>
    <n v="0"/>
    <n v="0"/>
    <n v="0"/>
    <n v="0"/>
    <n v="0"/>
    <n v="0"/>
    <n v="0"/>
    <n v="0"/>
    <n v="0"/>
    <n v="800"/>
    <n v="0"/>
    <n v="800"/>
    <n v="800"/>
    <n v="0"/>
    <n v="0"/>
    <n v="0"/>
  </r>
  <r>
    <x v="6"/>
    <x v="2"/>
    <x v="0"/>
    <n v="382232"/>
    <n v="14274"/>
    <n v="396506"/>
    <n v="242"/>
    <n v="1489"/>
    <n v="1731"/>
    <n v="0"/>
    <n v="2"/>
    <n v="2"/>
    <n v="7863"/>
    <n v="248"/>
    <n v="8111"/>
    <n v="406350"/>
    <n v="875"/>
    <n v="60"/>
    <n v="935"/>
  </r>
  <r>
    <x v="6"/>
    <x v="2"/>
    <x v="18"/>
    <n v="34705"/>
    <n v="1352"/>
    <n v="36057"/>
    <n v="79"/>
    <n v="123"/>
    <n v="202"/>
    <n v="0"/>
    <n v="0"/>
    <n v="0"/>
    <n v="708"/>
    <n v="139"/>
    <n v="847"/>
    <n v="37106"/>
    <n v="30"/>
    <n v="0"/>
    <n v="30"/>
  </r>
  <r>
    <x v="6"/>
    <x v="2"/>
    <x v="19"/>
    <n v="6556"/>
    <n v="1533"/>
    <n v="8089"/>
    <n v="15"/>
    <n v="85"/>
    <n v="100"/>
    <n v="0"/>
    <n v="0"/>
    <n v="0"/>
    <n v="14"/>
    <n v="106"/>
    <n v="120"/>
    <n v="8309"/>
    <n v="0"/>
    <n v="0"/>
    <n v="0"/>
  </r>
  <r>
    <x v="6"/>
    <x v="2"/>
    <x v="2"/>
    <n v="4944"/>
    <n v="234"/>
    <n v="5178"/>
    <n v="2"/>
    <n v="27"/>
    <n v="29"/>
    <n v="0"/>
    <n v="0"/>
    <n v="0"/>
    <n v="206"/>
    <n v="74"/>
    <n v="280"/>
    <n v="5487"/>
    <n v="0"/>
    <n v="0"/>
    <n v="0"/>
  </r>
  <r>
    <x v="6"/>
    <x v="2"/>
    <x v="1"/>
    <n v="2009"/>
    <n v="477"/>
    <n v="2486"/>
    <n v="1"/>
    <n v="0"/>
    <n v="1"/>
    <n v="0"/>
    <n v="0"/>
    <n v="0"/>
    <n v="119"/>
    <n v="79"/>
    <n v="198"/>
    <n v="2685"/>
    <n v="4"/>
    <n v="0"/>
    <n v="4"/>
  </r>
  <r>
    <x v="6"/>
    <x v="2"/>
    <x v="21"/>
    <n v="32420"/>
    <n v="1561"/>
    <n v="33981"/>
    <n v="40"/>
    <n v="324"/>
    <n v="364"/>
    <n v="0"/>
    <n v="0"/>
    <n v="0"/>
    <n v="966"/>
    <n v="100"/>
    <n v="1066"/>
    <n v="35411"/>
    <n v="6"/>
    <n v="0"/>
    <n v="6"/>
  </r>
  <r>
    <x v="6"/>
    <x v="2"/>
    <x v="22"/>
    <n v="113655"/>
    <n v="2803"/>
    <n v="116458"/>
    <n v="59"/>
    <n v="483"/>
    <n v="542"/>
    <n v="0"/>
    <n v="0"/>
    <n v="0"/>
    <n v="2469"/>
    <n v="45"/>
    <n v="2514"/>
    <n v="119514"/>
    <n v="8296"/>
    <n v="668"/>
    <n v="8964"/>
  </r>
  <r>
    <x v="6"/>
    <x v="2"/>
    <x v="7"/>
    <n v="176898"/>
    <n v="6264"/>
    <n v="183162"/>
    <n v="403"/>
    <n v="412"/>
    <n v="815"/>
    <n v="0"/>
    <n v="0"/>
    <n v="0"/>
    <n v="2108"/>
    <n v="146"/>
    <n v="2254"/>
    <n v="186231"/>
    <n v="198"/>
    <n v="0"/>
    <n v="198"/>
  </r>
  <r>
    <x v="6"/>
    <x v="2"/>
    <x v="33"/>
    <n v="3499"/>
    <n v="0"/>
    <n v="3499"/>
    <n v="0"/>
    <n v="0"/>
    <n v="0"/>
    <n v="0"/>
    <n v="0"/>
    <n v="0"/>
    <n v="1120"/>
    <n v="69"/>
    <n v="1189"/>
    <n v="4688"/>
    <n v="633"/>
    <n v="0"/>
    <n v="633"/>
  </r>
  <r>
    <x v="6"/>
    <x v="2"/>
    <x v="14"/>
    <n v="161128"/>
    <n v="11205"/>
    <n v="172333"/>
    <n v="101"/>
    <n v="524"/>
    <n v="625"/>
    <n v="0"/>
    <n v="0"/>
    <n v="0"/>
    <n v="595"/>
    <n v="37"/>
    <n v="632"/>
    <n v="173590"/>
    <n v="841"/>
    <n v="0"/>
    <n v="841"/>
  </r>
  <r>
    <x v="6"/>
    <x v="2"/>
    <x v="24"/>
    <n v="0"/>
    <n v="0"/>
    <n v="0"/>
    <n v="0"/>
    <n v="0"/>
    <n v="0"/>
    <n v="0"/>
    <n v="0"/>
    <n v="0"/>
    <n v="1733"/>
    <n v="186"/>
    <n v="1919"/>
    <n v="1919"/>
    <n v="446"/>
    <n v="0"/>
    <n v="446"/>
  </r>
  <r>
    <x v="6"/>
    <x v="2"/>
    <x v="23"/>
    <n v="11088"/>
    <n v="99035"/>
    <n v="110123"/>
    <n v="58"/>
    <n v="562"/>
    <n v="620"/>
    <n v="0"/>
    <n v="0"/>
    <n v="0"/>
    <n v="2974"/>
    <n v="271"/>
    <n v="3245"/>
    <n v="113988"/>
    <n v="104"/>
    <n v="0"/>
    <n v="104"/>
  </r>
  <r>
    <x v="6"/>
    <x v="2"/>
    <x v="8"/>
    <n v="75953"/>
    <n v="5818"/>
    <n v="81771"/>
    <n v="102"/>
    <n v="1570"/>
    <n v="1672"/>
    <n v="0"/>
    <n v="4"/>
    <n v="4"/>
    <n v="2659"/>
    <n v="281"/>
    <n v="2940"/>
    <n v="86387"/>
    <n v="21"/>
    <n v="0"/>
    <n v="21"/>
  </r>
  <r>
    <x v="6"/>
    <x v="2"/>
    <x v="25"/>
    <n v="68663"/>
    <n v="27552"/>
    <n v="96215"/>
    <n v="138"/>
    <n v="1776"/>
    <n v="1914"/>
    <n v="0"/>
    <n v="0"/>
    <n v="0"/>
    <n v="2681"/>
    <n v="390"/>
    <n v="3071"/>
    <n v="101200"/>
    <n v="333"/>
    <n v="29"/>
    <n v="362"/>
  </r>
  <r>
    <x v="6"/>
    <x v="2"/>
    <x v="5"/>
    <n v="116874"/>
    <n v="41494"/>
    <n v="158368"/>
    <n v="32"/>
    <n v="336"/>
    <n v="368"/>
    <n v="0"/>
    <n v="0"/>
    <n v="0"/>
    <n v="1308"/>
    <n v="237"/>
    <n v="1545"/>
    <n v="160281"/>
    <n v="989"/>
    <n v="0"/>
    <n v="989"/>
  </r>
  <r>
    <x v="6"/>
    <x v="2"/>
    <x v="6"/>
    <n v="115301"/>
    <n v="3094"/>
    <n v="118395"/>
    <n v="0"/>
    <n v="724"/>
    <n v="724"/>
    <n v="0"/>
    <n v="0"/>
    <n v="0"/>
    <n v="2708"/>
    <n v="83"/>
    <n v="2791"/>
    <n v="121910"/>
    <n v="8"/>
    <n v="117"/>
    <n v="125"/>
  </r>
  <r>
    <x v="6"/>
    <x v="2"/>
    <x v="4"/>
    <n v="137286"/>
    <n v="13069"/>
    <n v="150355"/>
    <n v="0"/>
    <n v="1445"/>
    <n v="1445"/>
    <n v="0"/>
    <n v="3"/>
    <n v="3"/>
    <n v="7951"/>
    <n v="1270"/>
    <n v="9221"/>
    <n v="161024"/>
    <n v="11250"/>
    <n v="40"/>
    <n v="11290"/>
  </r>
  <r>
    <x v="6"/>
    <x v="2"/>
    <x v="17"/>
    <n v="3237"/>
    <n v="35"/>
    <n v="3272"/>
    <n v="0"/>
    <n v="0"/>
    <n v="0"/>
    <n v="0"/>
    <n v="0"/>
    <n v="0"/>
    <n v="0"/>
    <n v="0"/>
    <n v="0"/>
    <n v="3272"/>
    <n v="0"/>
    <n v="0"/>
    <n v="0"/>
  </r>
  <r>
    <x v="6"/>
    <x v="2"/>
    <x v="9"/>
    <n v="23550"/>
    <n v="1315"/>
    <n v="24865"/>
    <n v="9"/>
    <n v="242"/>
    <n v="251"/>
    <n v="0"/>
    <n v="0"/>
    <n v="0"/>
    <n v="57"/>
    <n v="5"/>
    <n v="62"/>
    <n v="25178"/>
    <n v="1"/>
    <n v="0"/>
    <n v="1"/>
  </r>
  <r>
    <x v="6"/>
    <x v="2"/>
    <x v="3"/>
    <n v="4049"/>
    <n v="7179"/>
    <n v="11228"/>
    <n v="0"/>
    <n v="0"/>
    <n v="0"/>
    <n v="0"/>
    <n v="0"/>
    <n v="0"/>
    <n v="0"/>
    <n v="0"/>
    <n v="0"/>
    <n v="11228"/>
    <n v="0"/>
    <n v="0"/>
    <n v="0"/>
  </r>
  <r>
    <x v="6"/>
    <x v="4"/>
    <x v="0"/>
    <n v="46653"/>
    <n v="0"/>
    <n v="46653"/>
    <n v="118"/>
    <n v="223"/>
    <n v="341"/>
    <n v="0"/>
    <n v="0"/>
    <n v="0"/>
    <n v="465"/>
    <n v="44"/>
    <n v="509"/>
    <n v="47503"/>
    <n v="1321"/>
    <n v="1658"/>
    <n v="2979"/>
  </r>
  <r>
    <x v="6"/>
    <x v="4"/>
    <x v="7"/>
    <n v="26276"/>
    <n v="3"/>
    <n v="26279"/>
    <n v="2"/>
    <n v="62"/>
    <n v="64"/>
    <n v="0"/>
    <n v="0"/>
    <n v="0"/>
    <n v="150"/>
    <n v="8"/>
    <n v="158"/>
    <n v="26501"/>
    <n v="248"/>
    <n v="176"/>
    <n v="424"/>
  </r>
  <r>
    <x v="6"/>
    <x v="4"/>
    <x v="16"/>
    <n v="79511"/>
    <n v="1359"/>
    <n v="80870"/>
    <n v="123"/>
    <n v="178"/>
    <n v="301"/>
    <n v="0"/>
    <n v="7"/>
    <n v="7"/>
    <n v="1209"/>
    <n v="74"/>
    <n v="1283"/>
    <n v="82461"/>
    <n v="1433"/>
    <n v="2552"/>
    <n v="3985"/>
  </r>
  <r>
    <x v="6"/>
    <x v="4"/>
    <x v="6"/>
    <n v="35822"/>
    <n v="0"/>
    <n v="35822"/>
    <n v="264"/>
    <n v="34"/>
    <n v="298"/>
    <n v="0"/>
    <n v="0"/>
    <n v="0"/>
    <n v="380"/>
    <n v="4"/>
    <n v="384"/>
    <n v="36504"/>
    <n v="15"/>
    <n v="0"/>
    <n v="15"/>
  </r>
  <r>
    <x v="6"/>
    <x v="4"/>
    <x v="4"/>
    <n v="34162"/>
    <n v="1"/>
    <n v="34163"/>
    <n v="368"/>
    <n v="50"/>
    <n v="418"/>
    <n v="0"/>
    <n v="16"/>
    <n v="16"/>
    <n v="565"/>
    <n v="44"/>
    <n v="609"/>
    <n v="35206"/>
    <n v="1204"/>
    <n v="0"/>
    <n v="1204"/>
  </r>
  <r>
    <x v="6"/>
    <x v="5"/>
    <x v="9"/>
    <n v="169700"/>
    <n v="647"/>
    <n v="170347"/>
    <n v="78"/>
    <n v="733"/>
    <n v="811"/>
    <n v="0"/>
    <n v="5"/>
    <n v="5"/>
    <n v="949"/>
    <n v="2"/>
    <n v="951"/>
    <n v="172114"/>
    <n v="2"/>
    <n v="1812"/>
    <n v="1814"/>
  </r>
  <r>
    <x v="6"/>
    <x v="5"/>
    <x v="26"/>
    <n v="147378"/>
    <n v="1483"/>
    <n v="148861"/>
    <n v="23"/>
    <n v="203"/>
    <n v="226"/>
    <n v="0"/>
    <n v="32"/>
    <n v="32"/>
    <n v="581"/>
    <n v="80"/>
    <n v="661"/>
    <n v="149780"/>
    <n v="0"/>
    <n v="273"/>
    <n v="273"/>
  </r>
  <r>
    <x v="6"/>
    <x v="5"/>
    <x v="17"/>
    <n v="504140"/>
    <n v="807"/>
    <n v="504947"/>
    <n v="12"/>
    <n v="141"/>
    <n v="153"/>
    <n v="0"/>
    <n v="0"/>
    <n v="0"/>
    <n v="841"/>
    <n v="3"/>
    <n v="844"/>
    <n v="505944"/>
    <n v="0"/>
    <n v="0"/>
    <n v="0"/>
  </r>
  <r>
    <x v="6"/>
    <x v="5"/>
    <x v="8"/>
    <n v="64405"/>
    <n v="419"/>
    <n v="64824"/>
    <n v="0"/>
    <n v="0"/>
    <n v="0"/>
    <n v="0"/>
    <n v="0"/>
    <n v="0"/>
    <n v="301"/>
    <n v="2"/>
    <n v="303"/>
    <n v="65127"/>
    <n v="2058"/>
    <n v="2074"/>
    <n v="4132"/>
  </r>
  <r>
    <x v="6"/>
    <x v="5"/>
    <x v="6"/>
    <n v="47834"/>
    <n v="1094"/>
    <n v="48928"/>
    <n v="0"/>
    <n v="0"/>
    <n v="0"/>
    <n v="0"/>
    <n v="0"/>
    <n v="0"/>
    <n v="166"/>
    <n v="1"/>
    <n v="167"/>
    <n v="49095"/>
    <n v="10"/>
    <n v="0"/>
    <n v="10"/>
  </r>
  <r>
    <x v="6"/>
    <x v="5"/>
    <x v="4"/>
    <n v="227591"/>
    <n v="3694"/>
    <n v="231285"/>
    <n v="563"/>
    <n v="0"/>
    <n v="563"/>
    <n v="0"/>
    <n v="24"/>
    <n v="24"/>
    <n v="736"/>
    <n v="36"/>
    <n v="772"/>
    <n v="232644"/>
    <n v="325"/>
    <n v="1733"/>
    <n v="2058"/>
  </r>
  <r>
    <x v="6"/>
    <x v="5"/>
    <x v="7"/>
    <n v="10042"/>
    <n v="19"/>
    <n v="10061"/>
    <n v="20"/>
    <n v="37"/>
    <n v="57"/>
    <n v="0"/>
    <n v="0"/>
    <n v="0"/>
    <n v="71"/>
    <n v="0"/>
    <n v="71"/>
    <n v="10189"/>
    <n v="0"/>
    <n v="3"/>
    <n v="3"/>
  </r>
  <r>
    <x v="6"/>
    <x v="5"/>
    <x v="0"/>
    <n v="1156"/>
    <n v="0"/>
    <n v="1156"/>
    <n v="42"/>
    <n v="0"/>
    <n v="42"/>
    <n v="0"/>
    <n v="0"/>
    <n v="0"/>
    <n v="0"/>
    <n v="0"/>
    <n v="0"/>
    <n v="1198"/>
    <n v="0"/>
    <n v="0"/>
    <n v="0"/>
  </r>
  <r>
    <x v="6"/>
    <x v="6"/>
    <x v="9"/>
    <n v="72494"/>
    <n v="1770"/>
    <n v="74264"/>
    <n v="130"/>
    <n v="1645"/>
    <n v="1775"/>
    <n v="0"/>
    <n v="7"/>
    <n v="7"/>
    <n v="530"/>
    <n v="59"/>
    <n v="589"/>
    <n v="76635"/>
    <n v="72"/>
    <n v="0"/>
    <n v="72"/>
  </r>
  <r>
    <x v="6"/>
    <x v="6"/>
    <x v="27"/>
    <n v="4151"/>
    <n v="2149"/>
    <n v="6300"/>
    <n v="0"/>
    <n v="0"/>
    <n v="0"/>
    <n v="0"/>
    <n v="0"/>
    <n v="0"/>
    <n v="0"/>
    <n v="30"/>
    <n v="30"/>
    <n v="6330"/>
    <n v="0"/>
    <n v="0"/>
    <n v="0"/>
  </r>
  <r>
    <x v="6"/>
    <x v="6"/>
    <x v="28"/>
    <n v="71995"/>
    <n v="107"/>
    <n v="72102"/>
    <n v="111"/>
    <n v="42"/>
    <n v="153"/>
    <n v="0"/>
    <n v="0"/>
    <n v="0"/>
    <n v="203"/>
    <n v="2"/>
    <n v="205"/>
    <n v="72460"/>
    <n v="238"/>
    <n v="0"/>
    <n v="238"/>
  </r>
  <r>
    <x v="6"/>
    <x v="6"/>
    <x v="29"/>
    <n v="82953"/>
    <n v="3022"/>
    <n v="85975"/>
    <n v="66"/>
    <n v="171"/>
    <n v="237"/>
    <n v="0"/>
    <n v="0"/>
    <n v="0"/>
    <n v="259"/>
    <n v="18"/>
    <n v="277"/>
    <n v="86489"/>
    <n v="0"/>
    <n v="0"/>
    <n v="0"/>
  </r>
  <r>
    <x v="6"/>
    <x v="6"/>
    <x v="7"/>
    <n v="34453"/>
    <n v="896"/>
    <n v="35349"/>
    <n v="52"/>
    <n v="195"/>
    <n v="247"/>
    <n v="0"/>
    <n v="1"/>
    <n v="1"/>
    <n v="174"/>
    <n v="10"/>
    <n v="184"/>
    <n v="35781"/>
    <n v="188"/>
    <n v="0"/>
    <n v="188"/>
  </r>
  <r>
    <x v="6"/>
    <x v="6"/>
    <x v="34"/>
    <n v="914"/>
    <n v="0"/>
    <n v="914"/>
    <n v="0"/>
    <n v="0"/>
    <n v="0"/>
    <n v="0"/>
    <n v="0"/>
    <n v="0"/>
    <n v="0"/>
    <n v="0"/>
    <n v="0"/>
    <n v="914"/>
    <n v="0"/>
    <n v="0"/>
    <n v="0"/>
  </r>
  <r>
    <x v="6"/>
    <x v="6"/>
    <x v="8"/>
    <n v="22943"/>
    <n v="776"/>
    <n v="23719"/>
    <n v="0"/>
    <n v="0"/>
    <n v="0"/>
    <n v="0"/>
    <n v="0"/>
    <n v="0"/>
    <n v="46"/>
    <n v="24"/>
    <n v="70"/>
    <n v="23789"/>
    <n v="444"/>
    <n v="0"/>
    <n v="444"/>
  </r>
  <r>
    <x v="6"/>
    <x v="6"/>
    <x v="6"/>
    <n v="20618"/>
    <n v="357"/>
    <n v="20975"/>
    <n v="0"/>
    <n v="0"/>
    <n v="0"/>
    <n v="0"/>
    <n v="0"/>
    <n v="0"/>
    <n v="24"/>
    <n v="0"/>
    <n v="24"/>
    <n v="20999"/>
    <n v="668"/>
    <n v="0"/>
    <n v="668"/>
  </r>
  <r>
    <x v="6"/>
    <x v="6"/>
    <x v="4"/>
    <n v="15416"/>
    <n v="323"/>
    <n v="15739"/>
    <n v="0"/>
    <n v="979"/>
    <n v="979"/>
    <n v="1"/>
    <n v="3"/>
    <n v="4"/>
    <n v="99"/>
    <n v="15"/>
    <n v="114"/>
    <n v="16836"/>
    <n v="384"/>
    <n v="0"/>
    <n v="384"/>
  </r>
  <r>
    <x v="6"/>
    <x v="6"/>
    <x v="5"/>
    <n v="6306"/>
    <n v="1517"/>
    <n v="7823"/>
    <n v="13"/>
    <n v="83"/>
    <n v="96"/>
    <n v="0"/>
    <n v="0"/>
    <n v="0"/>
    <n v="0"/>
    <n v="0"/>
    <n v="0"/>
    <n v="7919"/>
    <n v="0"/>
    <n v="0"/>
    <n v="0"/>
  </r>
  <r>
    <x v="6"/>
    <x v="6"/>
    <x v="0"/>
    <n v="0"/>
    <n v="0"/>
    <n v="0"/>
    <n v="0"/>
    <n v="414"/>
    <n v="414"/>
    <n v="0"/>
    <n v="0"/>
    <n v="0"/>
    <n v="0"/>
    <n v="0"/>
    <n v="0"/>
    <n v="414"/>
    <n v="0"/>
    <n v="0"/>
    <n v="0"/>
  </r>
  <r>
    <x v="6"/>
    <x v="6"/>
    <x v="26"/>
    <n v="1149"/>
    <n v="58"/>
    <n v="1207"/>
    <n v="0"/>
    <n v="0"/>
    <n v="0"/>
    <n v="0"/>
    <n v="0"/>
    <n v="0"/>
    <n v="0"/>
    <n v="0"/>
    <n v="0"/>
    <n v="1207"/>
    <n v="0"/>
    <n v="0"/>
    <n v="0"/>
  </r>
  <r>
    <x v="6"/>
    <x v="7"/>
    <x v="9"/>
    <n v="216032"/>
    <n v="4109"/>
    <n v="220141"/>
    <n v="432"/>
    <n v="2506"/>
    <n v="2938"/>
    <n v="0"/>
    <n v="0"/>
    <n v="0"/>
    <n v="3683"/>
    <n v="106"/>
    <n v="3789"/>
    <n v="226868"/>
    <n v="0"/>
    <n v="0"/>
    <n v="0"/>
  </r>
  <r>
    <x v="6"/>
    <x v="7"/>
    <x v="19"/>
    <n v="3726"/>
    <n v="397"/>
    <n v="4123"/>
    <n v="7"/>
    <n v="85"/>
    <n v="92"/>
    <n v="0"/>
    <n v="0"/>
    <n v="0"/>
    <n v="0"/>
    <n v="30"/>
    <n v="30"/>
    <n v="4245"/>
    <n v="0"/>
    <n v="0"/>
    <n v="0"/>
  </r>
  <r>
    <x v="6"/>
    <x v="7"/>
    <x v="30"/>
    <n v="37815"/>
    <n v="1036"/>
    <n v="38851"/>
    <n v="61"/>
    <n v="140"/>
    <n v="201"/>
    <n v="0"/>
    <n v="0"/>
    <n v="0"/>
    <n v="892"/>
    <n v="483"/>
    <n v="1375"/>
    <n v="40427"/>
    <n v="343"/>
    <n v="0"/>
    <n v="343"/>
  </r>
  <r>
    <x v="6"/>
    <x v="7"/>
    <x v="13"/>
    <n v="31736"/>
    <n v="326"/>
    <n v="32062"/>
    <n v="31"/>
    <n v="400"/>
    <n v="431"/>
    <n v="0"/>
    <n v="6"/>
    <n v="6"/>
    <n v="318"/>
    <n v="89"/>
    <n v="407"/>
    <n v="32906"/>
    <n v="404"/>
    <n v="478"/>
    <n v="882"/>
  </r>
  <r>
    <x v="6"/>
    <x v="7"/>
    <x v="17"/>
    <n v="138550"/>
    <n v="2226"/>
    <n v="140776"/>
    <n v="55"/>
    <n v="177"/>
    <n v="232"/>
    <n v="0"/>
    <n v="19"/>
    <n v="19"/>
    <n v="1630"/>
    <n v="27"/>
    <n v="1657"/>
    <n v="142684"/>
    <n v="38"/>
    <n v="4"/>
    <n v="42"/>
  </r>
  <r>
    <x v="6"/>
    <x v="7"/>
    <x v="28"/>
    <n v="98731"/>
    <n v="373"/>
    <n v="99104"/>
    <n v="22"/>
    <n v="256"/>
    <n v="278"/>
    <n v="0"/>
    <n v="36"/>
    <n v="36"/>
    <n v="1077"/>
    <n v="17"/>
    <n v="1094"/>
    <n v="100512"/>
    <n v="75"/>
    <n v="557"/>
    <n v="632"/>
  </r>
  <r>
    <x v="6"/>
    <x v="7"/>
    <x v="3"/>
    <n v="24864"/>
    <n v="38345"/>
    <n v="63209"/>
    <n v="43"/>
    <n v="537"/>
    <n v="580"/>
    <n v="0"/>
    <n v="0"/>
    <n v="0"/>
    <n v="433"/>
    <n v="139"/>
    <n v="572"/>
    <n v="64361"/>
    <n v="223"/>
    <n v="0"/>
    <n v="223"/>
  </r>
  <r>
    <x v="6"/>
    <x v="7"/>
    <x v="7"/>
    <n v="183366"/>
    <n v="569"/>
    <n v="183935"/>
    <n v="269"/>
    <n v="635"/>
    <n v="904"/>
    <n v="0"/>
    <n v="12"/>
    <n v="12"/>
    <n v="3165"/>
    <n v="156"/>
    <n v="3321"/>
    <n v="188172"/>
    <n v="856"/>
    <n v="21"/>
    <n v="877"/>
  </r>
  <r>
    <x v="6"/>
    <x v="7"/>
    <x v="14"/>
    <n v="66113"/>
    <n v="1265"/>
    <n v="67378"/>
    <n v="43"/>
    <n v="349"/>
    <n v="392"/>
    <n v="0"/>
    <n v="34"/>
    <n v="34"/>
    <n v="120"/>
    <n v="22"/>
    <n v="142"/>
    <n v="67946"/>
    <n v="47"/>
    <n v="257"/>
    <n v="304"/>
  </r>
  <r>
    <x v="6"/>
    <x v="7"/>
    <x v="8"/>
    <n v="65890"/>
    <n v="11847"/>
    <n v="77737"/>
    <n v="15"/>
    <n v="241"/>
    <n v="256"/>
    <n v="2"/>
    <n v="22"/>
    <n v="24"/>
    <n v="1646"/>
    <n v="395"/>
    <n v="2041"/>
    <n v="80058"/>
    <n v="478"/>
    <n v="3"/>
    <n v="481"/>
  </r>
  <r>
    <x v="6"/>
    <x v="7"/>
    <x v="5"/>
    <n v="224002"/>
    <n v="16023"/>
    <n v="240025"/>
    <n v="30"/>
    <n v="713"/>
    <n v="743"/>
    <n v="0"/>
    <n v="0"/>
    <n v="0"/>
    <n v="1192"/>
    <n v="146"/>
    <n v="1338"/>
    <n v="242106"/>
    <n v="1147"/>
    <n v="621"/>
    <n v="1768"/>
  </r>
  <r>
    <x v="6"/>
    <x v="7"/>
    <x v="6"/>
    <n v="84306"/>
    <n v="130"/>
    <n v="84436"/>
    <n v="89"/>
    <n v="769"/>
    <n v="858"/>
    <n v="1"/>
    <n v="25"/>
    <n v="26"/>
    <n v="1184"/>
    <n v="49"/>
    <n v="1233"/>
    <n v="86553"/>
    <n v="2"/>
    <n v="1"/>
    <n v="3"/>
  </r>
  <r>
    <x v="6"/>
    <x v="7"/>
    <x v="4"/>
    <n v="61762"/>
    <n v="158"/>
    <n v="61920"/>
    <n v="382"/>
    <n v="2221"/>
    <n v="2603"/>
    <n v="0"/>
    <n v="13"/>
    <n v="13"/>
    <n v="2849"/>
    <n v="453"/>
    <n v="3302"/>
    <n v="67838"/>
    <n v="11"/>
    <n v="0"/>
    <n v="11"/>
  </r>
  <r>
    <x v="6"/>
    <x v="7"/>
    <x v="22"/>
    <n v="15930"/>
    <n v="92"/>
    <n v="16022"/>
    <n v="0"/>
    <n v="0"/>
    <n v="0"/>
    <n v="0"/>
    <n v="0"/>
    <n v="0"/>
    <n v="370"/>
    <n v="2"/>
    <n v="372"/>
    <n v="16394"/>
    <n v="2909"/>
    <n v="1461"/>
    <n v="4370"/>
  </r>
  <r>
    <x v="6"/>
    <x v="7"/>
    <x v="10"/>
    <n v="2855"/>
    <n v="0"/>
    <n v="2855"/>
    <n v="10"/>
    <n v="0"/>
    <n v="10"/>
    <n v="0"/>
    <n v="0"/>
    <n v="0"/>
    <n v="7"/>
    <n v="0"/>
    <n v="7"/>
    <n v="2872"/>
    <n v="0"/>
    <n v="0"/>
    <n v="0"/>
  </r>
  <r>
    <x v="6"/>
    <x v="7"/>
    <x v="0"/>
    <n v="12569"/>
    <n v="118"/>
    <n v="12687"/>
    <n v="82"/>
    <n v="1729"/>
    <n v="1811"/>
    <n v="0"/>
    <n v="0"/>
    <n v="0"/>
    <n v="0"/>
    <n v="0"/>
    <n v="0"/>
    <n v="14498"/>
    <n v="0"/>
    <n v="0"/>
    <n v="0"/>
  </r>
  <r>
    <x v="6"/>
    <x v="7"/>
    <x v="24"/>
    <n v="0"/>
    <n v="0"/>
    <n v="0"/>
    <n v="0"/>
    <n v="0"/>
    <n v="0"/>
    <n v="0"/>
    <n v="0"/>
    <n v="0"/>
    <n v="225"/>
    <n v="0"/>
    <n v="225"/>
    <n v="225"/>
    <m/>
    <m/>
    <m/>
  </r>
  <r>
    <x v="6"/>
    <x v="8"/>
    <x v="9"/>
    <n v="208392"/>
    <n v="5498"/>
    <n v="213890"/>
    <n v="299"/>
    <n v="635"/>
    <n v="934"/>
    <n v="0"/>
    <n v="0"/>
    <n v="0"/>
    <n v="1130"/>
    <n v="8"/>
    <n v="1138"/>
    <n v="215962"/>
    <n v="9983"/>
    <n v="1243"/>
    <n v="11226"/>
  </r>
  <r>
    <x v="6"/>
    <x v="8"/>
    <x v="28"/>
    <n v="168782"/>
    <n v="3674"/>
    <n v="172456"/>
    <n v="6"/>
    <n v="69"/>
    <n v="75"/>
    <n v="0"/>
    <n v="0"/>
    <n v="0"/>
    <n v="43"/>
    <n v="20"/>
    <n v="63"/>
    <n v="172594"/>
    <n v="0"/>
    <n v="0"/>
    <n v="0"/>
  </r>
  <r>
    <x v="6"/>
    <x v="8"/>
    <x v="7"/>
    <n v="82138"/>
    <n v="3686"/>
    <n v="85824"/>
    <n v="41"/>
    <n v="189"/>
    <n v="230"/>
    <n v="0"/>
    <n v="0"/>
    <n v="0"/>
    <n v="342"/>
    <n v="14"/>
    <n v="356"/>
    <n v="86410"/>
    <n v="587"/>
    <n v="158"/>
    <n v="745"/>
  </r>
  <r>
    <x v="6"/>
    <x v="8"/>
    <x v="14"/>
    <n v="56567"/>
    <n v="4250"/>
    <n v="60817"/>
    <n v="45"/>
    <n v="223"/>
    <n v="268"/>
    <n v="0"/>
    <n v="0"/>
    <n v="0"/>
    <n v="71"/>
    <n v="6"/>
    <n v="77"/>
    <n v="61162"/>
    <n v="178"/>
    <n v="0"/>
    <n v="178"/>
  </r>
  <r>
    <x v="6"/>
    <x v="8"/>
    <x v="31"/>
    <n v="98833"/>
    <n v="5006"/>
    <n v="103839"/>
    <n v="159"/>
    <n v="801"/>
    <n v="960"/>
    <n v="0"/>
    <n v="0"/>
    <n v="0"/>
    <n v="322"/>
    <n v="40"/>
    <n v="362"/>
    <n v="105161"/>
    <n v="0"/>
    <n v="0"/>
    <n v="0"/>
  </r>
  <r>
    <x v="6"/>
    <x v="8"/>
    <x v="35"/>
    <n v="46143"/>
    <n v="2482"/>
    <n v="48625"/>
    <n v="106"/>
    <n v="260"/>
    <n v="366"/>
    <n v="0"/>
    <n v="0"/>
    <n v="0"/>
    <n v="459"/>
    <n v="100"/>
    <n v="559"/>
    <n v="49550"/>
    <n v="1299"/>
    <n v="0"/>
    <n v="1299"/>
  </r>
  <r>
    <x v="6"/>
    <x v="8"/>
    <x v="6"/>
    <n v="99242"/>
    <n v="8822"/>
    <n v="108064"/>
    <n v="0"/>
    <n v="230"/>
    <n v="230"/>
    <n v="0"/>
    <n v="0"/>
    <n v="0"/>
    <n v="76"/>
    <n v="38"/>
    <n v="114"/>
    <n v="108408"/>
    <n v="2028"/>
    <n v="337"/>
    <n v="2365"/>
  </r>
  <r>
    <x v="6"/>
    <x v="8"/>
    <x v="4"/>
    <n v="133163"/>
    <n v="3679"/>
    <n v="136842"/>
    <n v="276"/>
    <n v="989"/>
    <n v="1265"/>
    <n v="0"/>
    <n v="0"/>
    <n v="0"/>
    <n v="899"/>
    <n v="181"/>
    <n v="1080"/>
    <n v="139187"/>
    <n v="138"/>
    <n v="0"/>
    <n v="138"/>
  </r>
  <r>
    <x v="6"/>
    <x v="8"/>
    <x v="0"/>
    <n v="10635"/>
    <n v="2325"/>
    <n v="12960"/>
    <n v="0"/>
    <n v="328"/>
    <n v="328"/>
    <n v="0"/>
    <n v="0"/>
    <n v="0"/>
    <n v="135"/>
    <n v="22"/>
    <n v="157"/>
    <n v="13445"/>
    <n v="0"/>
    <n v="0"/>
    <n v="0"/>
  </r>
  <r>
    <x v="6"/>
    <x v="8"/>
    <x v="17"/>
    <n v="1565"/>
    <n v="75"/>
    <n v="1640"/>
    <n v="0"/>
    <n v="0"/>
    <n v="0"/>
    <n v="0"/>
    <n v="0"/>
    <n v="0"/>
    <n v="0"/>
    <n v="0"/>
    <n v="0"/>
    <n v="1640"/>
    <n v="0"/>
    <n v="0"/>
    <n v="0"/>
  </r>
  <r>
    <x v="7"/>
    <x v="1"/>
    <x v="9"/>
    <n v="496769"/>
    <n v="33622"/>
    <n v="530391"/>
    <n v="458"/>
    <n v="1828"/>
    <n v="2286"/>
    <n v="34"/>
    <n v="48"/>
    <n v="82"/>
    <n v="3070"/>
    <n v="496"/>
    <n v="3566"/>
    <n v="536325"/>
    <n v="141"/>
    <n v="166"/>
    <n v="307"/>
  </r>
  <r>
    <x v="7"/>
    <x v="1"/>
    <x v="10"/>
    <n v="73237"/>
    <n v="108473"/>
    <n v="181710"/>
    <n v="58"/>
    <n v="218"/>
    <n v="276"/>
    <n v="0"/>
    <n v="17"/>
    <n v="17"/>
    <n v="279"/>
    <n v="223"/>
    <n v="502"/>
    <n v="182505"/>
    <n v="1"/>
    <n v="6"/>
    <n v="7"/>
  </r>
  <r>
    <x v="7"/>
    <x v="1"/>
    <x v="0"/>
    <n v="725875"/>
    <n v="46179"/>
    <n v="772054"/>
    <n v="364"/>
    <n v="2200"/>
    <n v="2564"/>
    <n v="9"/>
    <n v="87"/>
    <n v="96"/>
    <n v="5045"/>
    <n v="2338"/>
    <n v="7383"/>
    <n v="782097"/>
    <n v="2399"/>
    <n v="4"/>
    <n v="2403"/>
  </r>
  <r>
    <x v="7"/>
    <x v="1"/>
    <x v="12"/>
    <n v="0"/>
    <n v="0"/>
    <n v="0"/>
    <n v="0"/>
    <n v="0"/>
    <n v="0"/>
    <n v="0"/>
    <n v="0"/>
    <n v="0"/>
    <n v="147"/>
    <n v="171"/>
    <n v="318"/>
    <n v="318"/>
    <n v="0"/>
    <n v="0"/>
    <n v="0"/>
  </r>
  <r>
    <x v="7"/>
    <x v="1"/>
    <x v="13"/>
    <n v="451878"/>
    <n v="8583"/>
    <n v="460461"/>
    <n v="81"/>
    <n v="760"/>
    <n v="841"/>
    <n v="6"/>
    <n v="7"/>
    <n v="13"/>
    <n v="2279"/>
    <n v="294"/>
    <n v="2573"/>
    <n v="463888"/>
    <n v="968"/>
    <n v="149"/>
    <n v="1117"/>
  </r>
  <r>
    <x v="7"/>
    <x v="1"/>
    <x v="3"/>
    <n v="88904"/>
    <n v="149022"/>
    <n v="237926"/>
    <n v="116"/>
    <n v="801"/>
    <n v="917"/>
    <n v="1"/>
    <n v="13"/>
    <n v="14"/>
    <n v="410"/>
    <n v="818"/>
    <n v="1228"/>
    <n v="240085"/>
    <n v="1"/>
    <n v="559"/>
    <n v="560"/>
  </r>
  <r>
    <x v="7"/>
    <x v="1"/>
    <x v="7"/>
    <n v="211720"/>
    <n v="2714"/>
    <n v="214434"/>
    <n v="146"/>
    <n v="622"/>
    <n v="768"/>
    <n v="46"/>
    <n v="9"/>
    <n v="55"/>
    <n v="1158"/>
    <n v="269"/>
    <n v="1427"/>
    <n v="216684"/>
    <n v="933"/>
    <n v="24"/>
    <n v="957"/>
  </r>
  <r>
    <x v="7"/>
    <x v="1"/>
    <x v="14"/>
    <n v="234861"/>
    <n v="13442"/>
    <n v="248303"/>
    <n v="122"/>
    <n v="507"/>
    <n v="629"/>
    <n v="0"/>
    <n v="26"/>
    <n v="26"/>
    <n v="256"/>
    <n v="80"/>
    <n v="336"/>
    <n v="249294"/>
    <n v="5283"/>
    <n v="2705"/>
    <n v="7988"/>
  </r>
  <r>
    <x v="7"/>
    <x v="1"/>
    <x v="15"/>
    <n v="26181"/>
    <n v="0"/>
    <n v="26181"/>
    <n v="0"/>
    <n v="0"/>
    <n v="0"/>
    <n v="0"/>
    <n v="0"/>
    <n v="0"/>
    <n v="1035"/>
    <n v="80"/>
    <n v="1115"/>
    <n v="27296"/>
    <n v="644"/>
    <n v="0"/>
    <n v="644"/>
  </r>
  <r>
    <x v="7"/>
    <x v="1"/>
    <x v="35"/>
    <n v="215709"/>
    <n v="16320"/>
    <n v="232029"/>
    <n v="197"/>
    <n v="645"/>
    <n v="842"/>
    <n v="0"/>
    <n v="40"/>
    <n v="40"/>
    <n v="2503"/>
    <n v="973"/>
    <n v="3476"/>
    <n v="236387"/>
    <n v="2222"/>
    <n v="0"/>
    <n v="2222"/>
  </r>
  <r>
    <x v="7"/>
    <x v="1"/>
    <x v="5"/>
    <n v="128741"/>
    <n v="11501"/>
    <n v="140242"/>
    <n v="26"/>
    <n v="478"/>
    <n v="504"/>
    <n v="0"/>
    <n v="0"/>
    <n v="0"/>
    <n v="734"/>
    <n v="603"/>
    <n v="1337"/>
    <n v="142083"/>
    <n v="1027"/>
    <n v="0"/>
    <n v="1027"/>
  </r>
  <r>
    <x v="7"/>
    <x v="1"/>
    <x v="4"/>
    <n v="168971"/>
    <n v="9130"/>
    <n v="178101"/>
    <n v="0"/>
    <n v="4032"/>
    <n v="4032"/>
    <n v="5"/>
    <n v="94"/>
    <n v="99"/>
    <n v="4671"/>
    <n v="778"/>
    <n v="5449"/>
    <n v="187681"/>
    <n v="5019"/>
    <n v="4"/>
    <n v="5023"/>
  </r>
  <r>
    <x v="7"/>
    <x v="1"/>
    <x v="17"/>
    <n v="1640"/>
    <n v="0"/>
    <n v="1640"/>
    <n v="0"/>
    <n v="0"/>
    <n v="0"/>
    <n v="0"/>
    <n v="0"/>
    <n v="0"/>
    <n v="0"/>
    <n v="0"/>
    <n v="0"/>
    <n v="1640"/>
    <n v="0"/>
    <n v="0"/>
    <n v="0"/>
  </r>
  <r>
    <x v="7"/>
    <x v="1"/>
    <x v="22"/>
    <n v="5388"/>
    <n v="27"/>
    <n v="5415"/>
    <n v="40"/>
    <n v="14"/>
    <n v="54"/>
    <n v="0"/>
    <n v="0"/>
    <n v="0"/>
    <n v="126"/>
    <n v="6"/>
    <n v="132"/>
    <n v="5601"/>
    <n v="4989"/>
    <n v="0"/>
    <n v="4989"/>
  </r>
  <r>
    <x v="7"/>
    <x v="1"/>
    <x v="23"/>
    <n v="2840"/>
    <n v="5048"/>
    <n v="7888"/>
    <n v="0"/>
    <n v="0"/>
    <n v="0"/>
    <n v="0"/>
    <n v="0"/>
    <n v="0"/>
    <n v="10"/>
    <n v="50"/>
    <n v="60"/>
    <n v="7948"/>
    <n v="0"/>
    <n v="0"/>
    <n v="0"/>
  </r>
  <r>
    <x v="7"/>
    <x v="2"/>
    <x v="0"/>
    <n v="444450"/>
    <n v="16645"/>
    <n v="461095"/>
    <n v="181"/>
    <n v="882"/>
    <n v="1063"/>
    <n v="0"/>
    <n v="6"/>
    <n v="6"/>
    <n v="11697"/>
    <n v="1357"/>
    <n v="13054"/>
    <n v="475218"/>
    <n v="222"/>
    <n v="0"/>
    <n v="222"/>
  </r>
  <r>
    <x v="7"/>
    <x v="2"/>
    <x v="18"/>
    <n v="24105"/>
    <n v="1060"/>
    <n v="25165"/>
    <n v="19"/>
    <n v="151"/>
    <n v="170"/>
    <n v="0"/>
    <n v="0"/>
    <n v="0"/>
    <n v="610"/>
    <n v="177"/>
    <n v="787"/>
    <n v="26122"/>
    <n v="2"/>
    <n v="0"/>
    <n v="2"/>
  </r>
  <r>
    <x v="7"/>
    <x v="2"/>
    <x v="19"/>
    <n v="9474"/>
    <n v="1609"/>
    <n v="11083"/>
    <n v="15"/>
    <n v="101"/>
    <n v="116"/>
    <n v="0"/>
    <n v="0"/>
    <n v="0"/>
    <n v="65"/>
    <n v="277"/>
    <n v="342"/>
    <n v="11541"/>
    <n v="0"/>
    <n v="0"/>
    <n v="0"/>
  </r>
  <r>
    <x v="7"/>
    <x v="2"/>
    <x v="20"/>
    <n v="0"/>
    <n v="0"/>
    <n v="0"/>
    <n v="0"/>
    <n v="0"/>
    <n v="0"/>
    <n v="0"/>
    <n v="0"/>
    <n v="0"/>
    <n v="173"/>
    <n v="136"/>
    <n v="309"/>
    <n v="309"/>
    <n v="0"/>
    <n v="0"/>
    <n v="0"/>
  </r>
  <r>
    <x v="7"/>
    <x v="2"/>
    <x v="2"/>
    <n v="7381"/>
    <n v="388"/>
    <n v="7769"/>
    <n v="8"/>
    <n v="31"/>
    <n v="39"/>
    <n v="0"/>
    <n v="0"/>
    <n v="0"/>
    <n v="93"/>
    <n v="207"/>
    <n v="300"/>
    <n v="8108"/>
    <n v="0"/>
    <n v="0"/>
    <n v="0"/>
  </r>
  <r>
    <x v="7"/>
    <x v="2"/>
    <x v="1"/>
    <n v="2636"/>
    <n v="535"/>
    <n v="3171"/>
    <n v="0"/>
    <n v="0"/>
    <n v="0"/>
    <n v="0"/>
    <n v="0"/>
    <n v="0"/>
    <n v="129"/>
    <n v="101"/>
    <n v="230"/>
    <n v="3401"/>
    <n v="0"/>
    <n v="0"/>
    <n v="0"/>
  </r>
  <r>
    <x v="7"/>
    <x v="2"/>
    <x v="21"/>
    <n v="31073"/>
    <n v="2785"/>
    <n v="33858"/>
    <n v="79"/>
    <n v="259"/>
    <n v="338"/>
    <n v="0"/>
    <n v="2"/>
    <n v="2"/>
    <n v="743"/>
    <n v="216"/>
    <n v="959"/>
    <n v="35157"/>
    <n v="43"/>
    <n v="0"/>
    <n v="43"/>
  </r>
  <r>
    <x v="7"/>
    <x v="2"/>
    <x v="22"/>
    <n v="110560"/>
    <n v="2231"/>
    <n v="112791"/>
    <n v="12"/>
    <n v="195"/>
    <n v="207"/>
    <n v="0"/>
    <n v="0"/>
    <n v="0"/>
    <n v="2048"/>
    <n v="954"/>
    <n v="3002"/>
    <n v="116000"/>
    <n v="7824"/>
    <n v="5483"/>
    <n v="13307"/>
  </r>
  <r>
    <x v="7"/>
    <x v="2"/>
    <x v="7"/>
    <n v="111635"/>
    <n v="3071"/>
    <n v="114706"/>
    <n v="18"/>
    <n v="132"/>
    <n v="150"/>
    <n v="0"/>
    <n v="0"/>
    <n v="0"/>
    <n v="1318"/>
    <n v="232"/>
    <n v="1550"/>
    <n v="116406"/>
    <n v="135"/>
    <n v="0"/>
    <n v="135"/>
  </r>
  <r>
    <x v="7"/>
    <x v="2"/>
    <x v="33"/>
    <n v="21313"/>
    <n v="0"/>
    <n v="21313"/>
    <n v="0"/>
    <n v="0"/>
    <n v="0"/>
    <n v="0"/>
    <n v="0"/>
    <n v="0"/>
    <n v="881"/>
    <n v="297"/>
    <n v="1178"/>
    <n v="22491"/>
    <n v="1457"/>
    <n v="0"/>
    <n v="1457"/>
  </r>
  <r>
    <x v="7"/>
    <x v="2"/>
    <x v="14"/>
    <n v="159712"/>
    <n v="7624"/>
    <n v="167336"/>
    <n v="69"/>
    <n v="235"/>
    <n v="304"/>
    <n v="0"/>
    <n v="0"/>
    <n v="0"/>
    <n v="414"/>
    <n v="112"/>
    <n v="526"/>
    <n v="168166"/>
    <n v="169"/>
    <n v="0"/>
    <n v="169"/>
  </r>
  <r>
    <x v="7"/>
    <x v="2"/>
    <x v="24"/>
    <n v="0"/>
    <n v="0"/>
    <n v="0"/>
    <n v="0"/>
    <n v="0"/>
    <n v="0"/>
    <n v="0"/>
    <n v="0"/>
    <n v="0"/>
    <n v="1257"/>
    <n v="286"/>
    <n v="1543"/>
    <n v="1543"/>
    <n v="233"/>
    <n v="0"/>
    <n v="233"/>
  </r>
  <r>
    <x v="7"/>
    <x v="2"/>
    <x v="23"/>
    <n v="5364"/>
    <n v="82093"/>
    <n v="87457"/>
    <n v="21"/>
    <n v="261"/>
    <n v="282"/>
    <n v="0"/>
    <n v="0"/>
    <n v="0"/>
    <n v="2208"/>
    <n v="686"/>
    <n v="2894"/>
    <n v="90633"/>
    <n v="3"/>
    <n v="0"/>
    <n v="3"/>
  </r>
  <r>
    <x v="7"/>
    <x v="2"/>
    <x v="35"/>
    <n v="142650"/>
    <n v="5849"/>
    <n v="148499"/>
    <n v="209"/>
    <n v="741"/>
    <n v="950"/>
    <n v="0"/>
    <n v="3"/>
    <n v="3"/>
    <n v="4619"/>
    <n v="681"/>
    <n v="5300"/>
    <n v="154752"/>
    <n v="141"/>
    <n v="0"/>
    <n v="141"/>
  </r>
  <r>
    <x v="7"/>
    <x v="2"/>
    <x v="25"/>
    <n v="80436"/>
    <n v="20331"/>
    <n v="100767"/>
    <n v="277"/>
    <n v="1042"/>
    <n v="1319"/>
    <n v="0"/>
    <n v="11"/>
    <n v="11"/>
    <n v="2701"/>
    <n v="893"/>
    <n v="3594"/>
    <n v="105691"/>
    <n v="2135"/>
    <n v="60"/>
    <n v="2195"/>
  </r>
  <r>
    <x v="7"/>
    <x v="2"/>
    <x v="5"/>
    <n v="97234"/>
    <n v="67103"/>
    <n v="164337"/>
    <n v="17"/>
    <n v="355"/>
    <n v="372"/>
    <n v="0"/>
    <n v="0"/>
    <n v="0"/>
    <n v="1220"/>
    <n v="505"/>
    <n v="1725"/>
    <n v="166434"/>
    <n v="1360"/>
    <n v="488"/>
    <n v="1848"/>
  </r>
  <r>
    <x v="7"/>
    <x v="2"/>
    <x v="4"/>
    <n v="143919"/>
    <n v="9766"/>
    <n v="153685"/>
    <n v="0"/>
    <n v="1299"/>
    <n v="1299"/>
    <n v="0"/>
    <n v="4"/>
    <n v="4"/>
    <n v="8811"/>
    <n v="1890"/>
    <n v="10701"/>
    <n v="165689"/>
    <n v="8756"/>
    <n v="268"/>
    <n v="9024"/>
  </r>
  <r>
    <x v="7"/>
    <x v="2"/>
    <x v="17"/>
    <n v="9441"/>
    <n v="43"/>
    <n v="9484"/>
    <n v="0"/>
    <n v="0"/>
    <n v="0"/>
    <n v="0"/>
    <n v="0"/>
    <n v="0"/>
    <n v="48"/>
    <n v="0"/>
    <n v="48"/>
    <n v="9532"/>
    <n v="0"/>
    <n v="0"/>
    <n v="0"/>
  </r>
  <r>
    <x v="7"/>
    <x v="2"/>
    <x v="9"/>
    <n v="68304"/>
    <n v="6012"/>
    <n v="74316"/>
    <n v="56"/>
    <n v="86"/>
    <n v="142"/>
    <n v="0"/>
    <n v="0"/>
    <n v="0"/>
    <n v="186"/>
    <n v="72"/>
    <n v="258"/>
    <n v="74716"/>
    <n v="0"/>
    <n v="0"/>
    <n v="0"/>
  </r>
  <r>
    <x v="7"/>
    <x v="2"/>
    <x v="3"/>
    <n v="7254"/>
    <n v="4820"/>
    <n v="12074"/>
    <n v="4"/>
    <n v="24"/>
    <n v="28"/>
    <n v="0"/>
    <n v="0"/>
    <n v="0"/>
    <n v="251"/>
    <n v="2"/>
    <n v="253"/>
    <n v="12355"/>
    <n v="0"/>
    <n v="0"/>
    <n v="0"/>
  </r>
  <r>
    <x v="7"/>
    <x v="4"/>
    <x v="0"/>
    <n v="59097"/>
    <n v="0"/>
    <n v="59097"/>
    <n v="264"/>
    <n v="262"/>
    <n v="526"/>
    <n v="0"/>
    <n v="16"/>
    <n v="16"/>
    <n v="723"/>
    <n v="27"/>
    <n v="750"/>
    <n v="60389"/>
    <n v="0"/>
    <n v="0"/>
    <n v="0"/>
  </r>
  <r>
    <x v="7"/>
    <x v="4"/>
    <x v="7"/>
    <n v="50085"/>
    <n v="150"/>
    <n v="50235"/>
    <n v="173"/>
    <n v="171"/>
    <n v="344"/>
    <n v="0"/>
    <n v="5"/>
    <n v="5"/>
    <n v="591"/>
    <n v="42"/>
    <n v="633"/>
    <n v="51217"/>
    <n v="185"/>
    <n v="678"/>
    <n v="863"/>
  </r>
  <r>
    <x v="7"/>
    <x v="4"/>
    <x v="4"/>
    <n v="12056"/>
    <n v="0"/>
    <n v="12056"/>
    <n v="917"/>
    <n v="39"/>
    <n v="956"/>
    <n v="0"/>
    <n v="0"/>
    <n v="0"/>
    <n v="382"/>
    <n v="22"/>
    <n v="404"/>
    <n v="13416"/>
    <n v="1235"/>
    <n v="0"/>
    <n v="1235"/>
  </r>
  <r>
    <x v="7"/>
    <x v="4"/>
    <x v="16"/>
    <n v="6235"/>
    <n v="321"/>
    <n v="6556"/>
    <n v="14"/>
    <n v="32"/>
    <n v="46"/>
    <n v="0"/>
    <n v="0"/>
    <n v="0"/>
    <n v="153"/>
    <n v="30"/>
    <n v="183"/>
    <n v="6785"/>
    <n v="201"/>
    <n v="0"/>
    <n v="201"/>
  </r>
  <r>
    <x v="7"/>
    <x v="4"/>
    <x v="3"/>
    <n v="571"/>
    <n v="101"/>
    <n v="672"/>
    <n v="2"/>
    <n v="18"/>
    <n v="20"/>
    <n v="0"/>
    <n v="0"/>
    <n v="0"/>
    <n v="3"/>
    <n v="2"/>
    <n v="5"/>
    <n v="697"/>
    <n v="0"/>
    <n v="331"/>
    <n v="331"/>
  </r>
  <r>
    <x v="7"/>
    <x v="4"/>
    <x v="23"/>
    <n v="428"/>
    <n v="644"/>
    <n v="1072"/>
    <n v="1"/>
    <n v="21"/>
    <n v="22"/>
    <n v="0"/>
    <n v="0"/>
    <n v="0"/>
    <n v="27"/>
    <n v="4"/>
    <n v="31"/>
    <n v="1125"/>
    <n v="4"/>
    <n v="345"/>
    <n v="349"/>
  </r>
  <r>
    <x v="7"/>
    <x v="5"/>
    <x v="9"/>
    <n v="184006"/>
    <n v="1495"/>
    <n v="185501"/>
    <n v="49"/>
    <n v="78"/>
    <n v="127"/>
    <n v="0"/>
    <n v="7"/>
    <n v="7"/>
    <n v="1546"/>
    <n v="0"/>
    <n v="1546"/>
    <n v="187181"/>
    <n v="19"/>
    <n v="21"/>
    <n v="40"/>
  </r>
  <r>
    <x v="7"/>
    <x v="5"/>
    <x v="26"/>
    <n v="153071"/>
    <n v="2250"/>
    <n v="155321"/>
    <n v="46"/>
    <n v="272"/>
    <n v="318"/>
    <n v="0"/>
    <n v="6"/>
    <n v="6"/>
    <n v="580"/>
    <n v="123"/>
    <n v="703"/>
    <n v="156348"/>
    <n v="950"/>
    <n v="1"/>
    <n v="951"/>
  </r>
  <r>
    <x v="7"/>
    <x v="5"/>
    <x v="17"/>
    <n v="610626"/>
    <n v="4361"/>
    <n v="614987"/>
    <n v="100"/>
    <n v="74"/>
    <n v="174"/>
    <n v="0"/>
    <n v="0"/>
    <n v="0"/>
    <n v="1573"/>
    <n v="5"/>
    <n v="1578"/>
    <n v="616739"/>
    <n v="5"/>
    <n v="280"/>
    <n v="285"/>
  </r>
  <r>
    <x v="7"/>
    <x v="5"/>
    <x v="35"/>
    <n v="87210"/>
    <n v="253"/>
    <n v="87463"/>
    <n v="59"/>
    <n v="82"/>
    <n v="141"/>
    <n v="0"/>
    <n v="0"/>
    <n v="0"/>
    <n v="566"/>
    <n v="45"/>
    <n v="611"/>
    <n v="88215"/>
    <n v="409"/>
    <n v="367"/>
    <n v="776"/>
  </r>
  <r>
    <x v="7"/>
    <x v="5"/>
    <x v="4"/>
    <n v="233255"/>
    <n v="12041"/>
    <n v="245296"/>
    <n v="0"/>
    <n v="0"/>
    <n v="0"/>
    <n v="0"/>
    <n v="0"/>
    <n v="0"/>
    <n v="1149"/>
    <n v="174"/>
    <n v="1323"/>
    <n v="246619"/>
    <n v="3998"/>
    <n v="162"/>
    <n v="4160"/>
  </r>
  <r>
    <x v="7"/>
    <x v="5"/>
    <x v="7"/>
    <n v="4579"/>
    <n v="8"/>
    <n v="4587"/>
    <n v="0"/>
    <n v="0"/>
    <n v="0"/>
    <n v="0"/>
    <n v="0"/>
    <n v="0"/>
    <n v="5"/>
    <n v="2"/>
    <n v="7"/>
    <n v="4594"/>
    <n v="0"/>
    <n v="0"/>
    <n v="0"/>
  </r>
  <r>
    <x v="7"/>
    <x v="5"/>
    <x v="0"/>
    <n v="0"/>
    <n v="0"/>
    <n v="0"/>
    <n v="0"/>
    <n v="0"/>
    <n v="0"/>
    <n v="0"/>
    <n v="0"/>
    <n v="0"/>
    <n v="39"/>
    <n v="0"/>
    <n v="39"/>
    <n v="39"/>
    <n v="0"/>
    <n v="0"/>
    <n v="0"/>
  </r>
  <r>
    <x v="7"/>
    <x v="6"/>
    <x v="9"/>
    <n v="95945"/>
    <n v="6093"/>
    <n v="102038"/>
    <n v="210"/>
    <n v="910"/>
    <n v="1120"/>
    <n v="1"/>
    <n v="3"/>
    <n v="4"/>
    <n v="1164"/>
    <n v="338"/>
    <n v="1502"/>
    <n v="104664"/>
    <n v="0"/>
    <n v="0"/>
    <n v="0"/>
  </r>
  <r>
    <x v="7"/>
    <x v="6"/>
    <x v="27"/>
    <n v="3579"/>
    <n v="3701"/>
    <n v="7280"/>
    <n v="0"/>
    <n v="0"/>
    <n v="0"/>
    <n v="0"/>
    <n v="0"/>
    <n v="0"/>
    <n v="0"/>
    <n v="0"/>
    <n v="0"/>
    <n v="7280"/>
    <n v="0"/>
    <n v="0"/>
    <n v="0"/>
  </r>
  <r>
    <x v="7"/>
    <x v="6"/>
    <x v="28"/>
    <n v="108215"/>
    <n v="182"/>
    <n v="108397"/>
    <n v="163"/>
    <n v="60"/>
    <n v="223"/>
    <n v="0"/>
    <n v="0"/>
    <n v="0"/>
    <n v="612"/>
    <n v="7"/>
    <n v="619"/>
    <n v="109239"/>
    <n v="1"/>
    <n v="0"/>
    <n v="1"/>
  </r>
  <r>
    <x v="7"/>
    <x v="6"/>
    <x v="29"/>
    <n v="26096"/>
    <n v="1295"/>
    <n v="27391"/>
    <n v="84"/>
    <n v="167"/>
    <n v="251"/>
    <n v="0"/>
    <n v="0"/>
    <n v="0"/>
    <n v="98"/>
    <n v="101"/>
    <n v="199"/>
    <n v="27841"/>
    <n v="0"/>
    <n v="0"/>
    <n v="0"/>
  </r>
  <r>
    <x v="7"/>
    <x v="6"/>
    <x v="7"/>
    <n v="80433"/>
    <n v="4163"/>
    <n v="84596"/>
    <n v="123"/>
    <n v="666"/>
    <n v="789"/>
    <n v="0"/>
    <n v="6"/>
    <n v="6"/>
    <n v="619"/>
    <n v="257"/>
    <n v="876"/>
    <n v="86267"/>
    <n v="3"/>
    <n v="0"/>
    <n v="3"/>
  </r>
  <r>
    <x v="7"/>
    <x v="6"/>
    <x v="34"/>
    <n v="970"/>
    <n v="0"/>
    <n v="970"/>
    <n v="0"/>
    <n v="0"/>
    <n v="0"/>
    <n v="0"/>
    <n v="0"/>
    <n v="0"/>
    <n v="0"/>
    <n v="0"/>
    <n v="0"/>
    <n v="970"/>
    <n v="0"/>
    <n v="0"/>
    <n v="0"/>
  </r>
  <r>
    <x v="7"/>
    <x v="6"/>
    <x v="35"/>
    <n v="3779"/>
    <n v="597"/>
    <n v="4376"/>
    <n v="0"/>
    <n v="0"/>
    <n v="0"/>
    <n v="0"/>
    <n v="0"/>
    <n v="0"/>
    <n v="33"/>
    <n v="41"/>
    <n v="74"/>
    <n v="4450"/>
    <n v="0"/>
    <n v="0"/>
    <n v="0"/>
  </r>
  <r>
    <x v="7"/>
    <x v="6"/>
    <x v="4"/>
    <n v="15119"/>
    <n v="338"/>
    <n v="15457"/>
    <n v="358"/>
    <n v="1143"/>
    <n v="1501"/>
    <n v="2"/>
    <n v="4"/>
    <n v="6"/>
    <n v="342"/>
    <n v="57"/>
    <n v="399"/>
    <n v="17363"/>
    <n v="868"/>
    <n v="0"/>
    <n v="868"/>
  </r>
  <r>
    <x v="7"/>
    <x v="6"/>
    <x v="5"/>
    <n v="9225"/>
    <n v="1492"/>
    <n v="10717"/>
    <n v="7"/>
    <n v="209"/>
    <n v="216"/>
    <n v="0"/>
    <n v="0"/>
    <n v="0"/>
    <n v="21"/>
    <n v="16"/>
    <n v="37"/>
    <n v="10970"/>
    <n v="0"/>
    <n v="0"/>
    <n v="0"/>
  </r>
  <r>
    <x v="7"/>
    <x v="6"/>
    <x v="0"/>
    <n v="0"/>
    <n v="2497"/>
    <n v="2497"/>
    <n v="16"/>
    <n v="549"/>
    <n v="565"/>
    <n v="0"/>
    <n v="0"/>
    <n v="0"/>
    <n v="4"/>
    <n v="93"/>
    <n v="97"/>
    <n v="3159"/>
    <n v="0"/>
    <n v="0"/>
    <n v="0"/>
  </r>
  <r>
    <x v="7"/>
    <x v="7"/>
    <x v="9"/>
    <n v="304700"/>
    <n v="5207"/>
    <n v="309907"/>
    <n v="421"/>
    <n v="1853"/>
    <n v="2274"/>
    <n v="0"/>
    <n v="25"/>
    <n v="25"/>
    <n v="3387"/>
    <n v="387"/>
    <n v="3774"/>
    <n v="315980"/>
    <n v="21"/>
    <n v="120"/>
    <n v="141"/>
  </r>
  <r>
    <x v="7"/>
    <x v="7"/>
    <x v="19"/>
    <n v="252"/>
    <n v="48"/>
    <n v="300"/>
    <n v="10"/>
    <n v="31"/>
    <n v="41"/>
    <n v="0"/>
    <n v="0"/>
    <n v="0"/>
    <n v="0"/>
    <n v="30"/>
    <n v="30"/>
    <n v="371"/>
    <n v="0"/>
    <n v="0"/>
    <n v="0"/>
  </r>
  <r>
    <x v="7"/>
    <x v="7"/>
    <x v="30"/>
    <n v="52610"/>
    <n v="1186"/>
    <n v="53796"/>
    <n v="56"/>
    <n v="214"/>
    <n v="270"/>
    <n v="0"/>
    <n v="0"/>
    <n v="0"/>
    <n v="538"/>
    <n v="818"/>
    <n v="1356"/>
    <n v="55422"/>
    <n v="272"/>
    <n v="17"/>
    <n v="289"/>
  </r>
  <r>
    <x v="7"/>
    <x v="7"/>
    <x v="13"/>
    <n v="33515"/>
    <n v="761"/>
    <n v="34276"/>
    <n v="41"/>
    <n v="549"/>
    <n v="590"/>
    <n v="0"/>
    <n v="6"/>
    <n v="6"/>
    <n v="258"/>
    <n v="116"/>
    <n v="374"/>
    <n v="35246"/>
    <n v="0"/>
    <n v="0"/>
    <n v="0"/>
  </r>
  <r>
    <x v="7"/>
    <x v="7"/>
    <x v="17"/>
    <n v="154365"/>
    <n v="832"/>
    <n v="155197"/>
    <n v="2"/>
    <n v="198"/>
    <n v="200"/>
    <n v="0"/>
    <n v="13"/>
    <n v="13"/>
    <n v="1585"/>
    <n v="41"/>
    <n v="1626"/>
    <n v="157036"/>
    <n v="109"/>
    <n v="0"/>
    <n v="109"/>
  </r>
  <r>
    <x v="7"/>
    <x v="7"/>
    <x v="28"/>
    <n v="104679"/>
    <n v="209"/>
    <n v="104888"/>
    <n v="38"/>
    <n v="195"/>
    <n v="233"/>
    <n v="0"/>
    <n v="7"/>
    <n v="7"/>
    <n v="833"/>
    <n v="51"/>
    <n v="884"/>
    <n v="106012"/>
    <n v="116"/>
    <n v="0"/>
    <n v="116"/>
  </r>
  <r>
    <x v="7"/>
    <x v="7"/>
    <x v="3"/>
    <n v="5902"/>
    <n v="37758"/>
    <n v="43660"/>
    <n v="25"/>
    <n v="874"/>
    <n v="899"/>
    <n v="0"/>
    <n v="11"/>
    <n v="11"/>
    <n v="0"/>
    <n v="62"/>
    <n v="62"/>
    <n v="44632"/>
    <n v="0"/>
    <n v="0"/>
    <n v="0"/>
  </r>
  <r>
    <x v="7"/>
    <x v="7"/>
    <x v="7"/>
    <n v="279103"/>
    <n v="1043"/>
    <n v="280146"/>
    <n v="272"/>
    <n v="1059"/>
    <n v="1331"/>
    <n v="12"/>
    <n v="35"/>
    <n v="47"/>
    <n v="2460"/>
    <n v="990"/>
    <n v="3450"/>
    <n v="284974"/>
    <n v="5"/>
    <n v="0"/>
    <n v="5"/>
  </r>
  <r>
    <x v="7"/>
    <x v="7"/>
    <x v="14"/>
    <n v="65096"/>
    <n v="997"/>
    <n v="66093"/>
    <n v="37"/>
    <n v="420"/>
    <n v="457"/>
    <n v="0"/>
    <n v="20"/>
    <n v="20"/>
    <n v="115"/>
    <n v="145"/>
    <n v="260"/>
    <n v="66830"/>
    <n v="1174"/>
    <n v="83"/>
    <n v="1257"/>
  </r>
  <r>
    <x v="7"/>
    <x v="7"/>
    <x v="35"/>
    <n v="24425"/>
    <n v="2884"/>
    <n v="27309"/>
    <n v="109"/>
    <n v="744"/>
    <n v="853"/>
    <n v="0"/>
    <n v="0"/>
    <n v="0"/>
    <n v="104"/>
    <n v="111"/>
    <n v="215"/>
    <n v="28377"/>
    <n v="0"/>
    <n v="0"/>
    <n v="0"/>
  </r>
  <r>
    <x v="7"/>
    <x v="7"/>
    <x v="5"/>
    <n v="246483"/>
    <n v="7755"/>
    <n v="254238"/>
    <n v="56"/>
    <n v="848"/>
    <n v="904"/>
    <n v="0"/>
    <n v="0"/>
    <n v="0"/>
    <n v="1014"/>
    <n v="565"/>
    <n v="1579"/>
    <n v="256721"/>
    <n v="1272"/>
    <n v="222"/>
    <n v="1494"/>
  </r>
  <r>
    <x v="7"/>
    <x v="7"/>
    <x v="4"/>
    <n v="76570"/>
    <n v="215"/>
    <n v="76785"/>
    <n v="0"/>
    <n v="3144"/>
    <n v="3144"/>
    <n v="0"/>
    <n v="63"/>
    <n v="63"/>
    <n v="2465"/>
    <n v="462"/>
    <n v="2927"/>
    <n v="82919"/>
    <n v="259"/>
    <n v="0"/>
    <n v="259"/>
  </r>
  <r>
    <x v="7"/>
    <x v="7"/>
    <x v="10"/>
    <n v="3174"/>
    <n v="20"/>
    <n v="3194"/>
    <n v="8"/>
    <n v="0"/>
    <n v="8"/>
    <n v="0"/>
    <n v="0"/>
    <n v="0"/>
    <n v="6"/>
    <n v="0"/>
    <n v="6"/>
    <n v="3208"/>
    <n v="0"/>
    <n v="0"/>
    <n v="0"/>
  </r>
  <r>
    <x v="7"/>
    <x v="7"/>
    <x v="22"/>
    <n v="26056"/>
    <n v="86"/>
    <n v="26142"/>
    <n v="0"/>
    <n v="0"/>
    <n v="0"/>
    <n v="0"/>
    <n v="0"/>
    <n v="0"/>
    <n v="342"/>
    <n v="104"/>
    <n v="446"/>
    <n v="26588"/>
    <n v="6560"/>
    <n v="734"/>
    <n v="7294"/>
  </r>
  <r>
    <x v="7"/>
    <x v="7"/>
    <x v="0"/>
    <n v="56349"/>
    <n v="2694"/>
    <n v="59043"/>
    <n v="199"/>
    <n v="1723"/>
    <n v="1922"/>
    <n v="0"/>
    <n v="19"/>
    <n v="19"/>
    <n v="159"/>
    <n v="535"/>
    <n v="694"/>
    <n v="61678"/>
    <n v="1"/>
    <n v="0"/>
    <n v="1"/>
  </r>
  <r>
    <x v="7"/>
    <x v="7"/>
    <x v="33"/>
    <n v="0"/>
    <n v="0"/>
    <n v="0"/>
    <n v="0"/>
    <n v="0"/>
    <n v="0"/>
    <n v="0"/>
    <n v="0"/>
    <n v="0"/>
    <n v="139"/>
    <n v="0"/>
    <n v="139"/>
    <n v="139"/>
    <n v="0"/>
    <n v="0"/>
    <n v="0"/>
  </r>
  <r>
    <x v="7"/>
    <x v="7"/>
    <x v="23"/>
    <n v="0"/>
    <n v="740"/>
    <n v="740"/>
    <n v="0"/>
    <n v="0"/>
    <n v="0"/>
    <n v="0"/>
    <n v="0"/>
    <n v="0"/>
    <n v="0"/>
    <n v="0"/>
    <n v="0"/>
    <n v="740"/>
    <n v="0"/>
    <n v="0"/>
    <n v="0"/>
  </r>
  <r>
    <x v="7"/>
    <x v="8"/>
    <x v="9"/>
    <n v="228206"/>
    <n v="6409"/>
    <n v="234615"/>
    <n v="139"/>
    <n v="835"/>
    <n v="974"/>
    <n v="0"/>
    <n v="0"/>
    <n v="0"/>
    <n v="1832"/>
    <n v="119"/>
    <n v="1951"/>
    <n v="237540"/>
    <n v="10018"/>
    <n v="626"/>
    <n v="10644"/>
  </r>
  <r>
    <x v="7"/>
    <x v="8"/>
    <x v="28"/>
    <n v="131950"/>
    <n v="1803"/>
    <n v="133753"/>
    <n v="42"/>
    <n v="165"/>
    <n v="207"/>
    <n v="0"/>
    <n v="0"/>
    <n v="0"/>
    <n v="350"/>
    <n v="9"/>
    <n v="359"/>
    <n v="134319"/>
    <n v="1101"/>
    <n v="0"/>
    <n v="1101"/>
  </r>
  <r>
    <x v="7"/>
    <x v="8"/>
    <x v="7"/>
    <n v="60000"/>
    <n v="3950"/>
    <n v="63950"/>
    <n v="34"/>
    <n v="430"/>
    <n v="464"/>
    <n v="0"/>
    <n v="0"/>
    <n v="0"/>
    <n v="535"/>
    <n v="118"/>
    <n v="653"/>
    <n v="65067"/>
    <n v="139"/>
    <n v="0"/>
    <n v="139"/>
  </r>
  <r>
    <x v="7"/>
    <x v="8"/>
    <x v="14"/>
    <n v="85637"/>
    <n v="3843"/>
    <n v="89480"/>
    <n v="151"/>
    <n v="571"/>
    <n v="722"/>
    <n v="0"/>
    <n v="0"/>
    <n v="0"/>
    <n v="218"/>
    <n v="69"/>
    <n v="287"/>
    <n v="90489"/>
    <n v="2"/>
    <n v="0"/>
    <n v="2"/>
  </r>
  <r>
    <x v="7"/>
    <x v="8"/>
    <x v="31"/>
    <n v="75068"/>
    <n v="2141"/>
    <n v="77209"/>
    <n v="173"/>
    <n v="1417"/>
    <n v="1590"/>
    <n v="0"/>
    <n v="0"/>
    <n v="0"/>
    <n v="296"/>
    <n v="79"/>
    <n v="375"/>
    <n v="79174"/>
    <n v="574"/>
    <n v="0"/>
    <n v="574"/>
  </r>
  <r>
    <x v="7"/>
    <x v="8"/>
    <x v="35"/>
    <n v="50741"/>
    <n v="3097"/>
    <n v="53838"/>
    <n v="67"/>
    <n v="576"/>
    <n v="643"/>
    <n v="0"/>
    <n v="0"/>
    <n v="0"/>
    <n v="643"/>
    <n v="142"/>
    <n v="785"/>
    <n v="55266"/>
    <n v="462"/>
    <n v="0"/>
    <n v="462"/>
  </r>
  <r>
    <x v="7"/>
    <x v="8"/>
    <x v="4"/>
    <n v="115016"/>
    <n v="153"/>
    <n v="115169"/>
    <n v="551"/>
    <n v="1670"/>
    <n v="2221"/>
    <n v="0"/>
    <n v="0"/>
    <n v="0"/>
    <n v="1392"/>
    <n v="259"/>
    <n v="1651"/>
    <n v="119041"/>
    <n v="5227"/>
    <n v="700"/>
    <n v="5927"/>
  </r>
  <r>
    <x v="7"/>
    <x v="8"/>
    <x v="0"/>
    <n v="2742"/>
    <n v="4321"/>
    <n v="7063"/>
    <n v="2"/>
    <n v="534"/>
    <n v="536"/>
    <n v="0"/>
    <n v="0"/>
    <n v="0"/>
    <n v="65"/>
    <n v="110"/>
    <n v="175"/>
    <n v="7774"/>
    <n v="18"/>
    <n v="0"/>
    <n v="18"/>
  </r>
  <r>
    <x v="8"/>
    <x v="0"/>
    <x v="0"/>
    <n v="5312"/>
    <n v="2653"/>
    <n v="7965"/>
    <n v="67"/>
    <n v="50"/>
    <n v="117"/>
    <n v="0"/>
    <n v="0"/>
    <n v="0"/>
    <n v="17"/>
    <n v="0"/>
    <n v="17"/>
    <n v="8099"/>
    <n v="21"/>
    <n v="0"/>
    <n v="21"/>
  </r>
  <r>
    <x v="8"/>
    <x v="0"/>
    <x v="1"/>
    <n v="4146"/>
    <n v="169"/>
    <n v="4315"/>
    <n v="0"/>
    <n v="0"/>
    <n v="0"/>
    <n v="0"/>
    <n v="0"/>
    <n v="0"/>
    <n v="9"/>
    <n v="42"/>
    <n v="51"/>
    <n v="4366"/>
    <n v="1875"/>
    <n v="0"/>
    <n v="1875"/>
  </r>
  <r>
    <x v="8"/>
    <x v="0"/>
    <x v="2"/>
    <n v="12959"/>
    <n v="209"/>
    <n v="13168"/>
    <n v="53"/>
    <n v="12"/>
    <n v="65"/>
    <n v="0"/>
    <n v="0"/>
    <n v="0"/>
    <n v="69"/>
    <n v="50"/>
    <n v="119"/>
    <n v="13352"/>
    <n v="4661"/>
    <n v="991"/>
    <n v="5652"/>
  </r>
  <r>
    <x v="8"/>
    <x v="0"/>
    <x v="3"/>
    <n v="1978"/>
    <n v="1341"/>
    <n v="3319"/>
    <n v="26"/>
    <n v="37"/>
    <n v="63"/>
    <n v="0"/>
    <n v="0"/>
    <n v="0"/>
    <n v="11"/>
    <n v="34"/>
    <n v="45"/>
    <n v="3427"/>
    <n v="0"/>
    <n v="0"/>
    <n v="0"/>
  </r>
  <r>
    <x v="8"/>
    <x v="0"/>
    <x v="4"/>
    <n v="4779"/>
    <n v="1020"/>
    <n v="5799"/>
    <n v="312"/>
    <n v="17"/>
    <n v="329"/>
    <n v="0"/>
    <n v="0"/>
    <n v="0"/>
    <n v="554"/>
    <n v="31"/>
    <n v="585"/>
    <n v="6713"/>
    <n v="197"/>
    <n v="0"/>
    <n v="197"/>
  </r>
  <r>
    <x v="8"/>
    <x v="0"/>
    <x v="5"/>
    <n v="364"/>
    <n v="443"/>
    <n v="807"/>
    <n v="12"/>
    <n v="29"/>
    <n v="41"/>
    <n v="0"/>
    <n v="0"/>
    <n v="0"/>
    <n v="60"/>
    <n v="56"/>
    <n v="116"/>
    <n v="964"/>
    <n v="0"/>
    <n v="0"/>
    <n v="0"/>
  </r>
  <r>
    <x v="8"/>
    <x v="0"/>
    <x v="6"/>
    <n v="14027"/>
    <n v="2052"/>
    <n v="16079"/>
    <n v="149"/>
    <n v="121"/>
    <n v="270"/>
    <n v="0"/>
    <n v="0"/>
    <n v="0"/>
    <n v="60"/>
    <n v="136"/>
    <n v="196"/>
    <n v="16545"/>
    <n v="19"/>
    <n v="0"/>
    <n v="19"/>
  </r>
  <r>
    <x v="8"/>
    <x v="1"/>
    <x v="9"/>
    <n v="237939"/>
    <n v="6590"/>
    <n v="244529"/>
    <n v="529"/>
    <n v="371"/>
    <n v="900"/>
    <n v="0"/>
    <n v="0"/>
    <n v="0"/>
    <n v="365"/>
    <n v="151"/>
    <n v="516"/>
    <n v="245945"/>
    <n v="19953"/>
    <n v="170"/>
    <n v="20123"/>
  </r>
  <r>
    <x v="8"/>
    <x v="1"/>
    <x v="10"/>
    <n v="182033"/>
    <n v="15373"/>
    <n v="197406"/>
    <n v="518"/>
    <n v="356"/>
    <n v="874"/>
    <n v="3"/>
    <n v="6"/>
    <n v="9"/>
    <n v="364"/>
    <n v="211"/>
    <n v="575"/>
    <n v="198864"/>
    <n v="2800"/>
    <n v="86"/>
    <n v="2886"/>
  </r>
  <r>
    <x v="8"/>
    <x v="1"/>
    <x v="0"/>
    <n v="467366"/>
    <n v="111695"/>
    <n v="579061"/>
    <n v="1383"/>
    <n v="3950"/>
    <n v="5333"/>
    <n v="0"/>
    <n v="7"/>
    <n v="7"/>
    <n v="814"/>
    <n v="342"/>
    <n v="1156"/>
    <n v="585557"/>
    <n v="2755"/>
    <n v="0"/>
    <n v="2755"/>
  </r>
  <r>
    <x v="8"/>
    <x v="1"/>
    <x v="11"/>
    <n v="45224"/>
    <n v="4902"/>
    <n v="50126"/>
    <n v="255"/>
    <n v="239"/>
    <n v="494"/>
    <n v="0"/>
    <n v="0"/>
    <n v="0"/>
    <n v="158"/>
    <n v="190"/>
    <n v="348"/>
    <n v="50968"/>
    <n v="329"/>
    <n v="48"/>
    <n v="377"/>
  </r>
  <r>
    <x v="8"/>
    <x v="1"/>
    <x v="12"/>
    <n v="0"/>
    <n v="0"/>
    <n v="0"/>
    <n v="0"/>
    <n v="0"/>
    <n v="0"/>
    <n v="0"/>
    <n v="0"/>
    <n v="0"/>
    <n v="61"/>
    <n v="113"/>
    <n v="174"/>
    <n v="174"/>
    <n v="0"/>
    <n v="0"/>
    <n v="0"/>
  </r>
  <r>
    <x v="8"/>
    <x v="1"/>
    <x v="13"/>
    <n v="332734"/>
    <n v="23066"/>
    <n v="355800"/>
    <n v="1234"/>
    <n v="953"/>
    <n v="2187"/>
    <n v="2"/>
    <n v="2"/>
    <n v="4"/>
    <n v="442"/>
    <n v="332"/>
    <n v="774"/>
    <n v="358765"/>
    <n v="5034"/>
    <n v="1"/>
    <n v="5035"/>
  </r>
  <r>
    <x v="8"/>
    <x v="1"/>
    <x v="3"/>
    <n v="189664"/>
    <n v="56882"/>
    <n v="246546"/>
    <n v="1505"/>
    <n v="946"/>
    <n v="2451"/>
    <n v="0"/>
    <n v="0"/>
    <n v="0"/>
    <n v="787"/>
    <n v="291"/>
    <n v="1078"/>
    <n v="250075"/>
    <n v="7030"/>
    <n v="150"/>
    <n v="7180"/>
  </r>
  <r>
    <x v="8"/>
    <x v="1"/>
    <x v="7"/>
    <n v="157772"/>
    <n v="43624"/>
    <n v="201396"/>
    <n v="513"/>
    <n v="727"/>
    <n v="1240"/>
    <n v="0"/>
    <n v="0"/>
    <n v="0"/>
    <n v="96"/>
    <n v="104"/>
    <n v="200"/>
    <n v="202836"/>
    <n v="3675"/>
    <n v="9"/>
    <n v="3684"/>
  </r>
  <r>
    <x v="8"/>
    <x v="1"/>
    <x v="33"/>
    <n v="0"/>
    <n v="0"/>
    <n v="0"/>
    <n v="0"/>
    <n v="0"/>
    <n v="0"/>
    <n v="0"/>
    <n v="0"/>
    <n v="0"/>
    <n v="59"/>
    <n v="0"/>
    <n v="59"/>
    <n v="59"/>
    <n v="0"/>
    <n v="0"/>
    <n v="0"/>
  </r>
  <r>
    <x v="8"/>
    <x v="1"/>
    <x v="14"/>
    <n v="104955"/>
    <n v="25845"/>
    <n v="130800"/>
    <n v="503"/>
    <n v="580"/>
    <n v="1083"/>
    <n v="0"/>
    <n v="0"/>
    <n v="0"/>
    <n v="155"/>
    <n v="84"/>
    <n v="239"/>
    <n v="132122"/>
    <n v="1343"/>
    <n v="0"/>
    <n v="1343"/>
  </r>
  <r>
    <x v="8"/>
    <x v="1"/>
    <x v="15"/>
    <n v="0"/>
    <n v="0"/>
    <n v="0"/>
    <n v="0"/>
    <n v="0"/>
    <n v="0"/>
    <n v="0"/>
    <n v="0"/>
    <n v="0"/>
    <n v="101"/>
    <n v="43"/>
    <n v="144"/>
    <n v="144"/>
    <n v="0"/>
    <n v="0"/>
    <n v="0"/>
  </r>
  <r>
    <x v="8"/>
    <x v="1"/>
    <x v="16"/>
    <n v="0"/>
    <n v="0"/>
    <n v="0"/>
    <n v="0"/>
    <n v="0"/>
    <n v="0"/>
    <n v="0"/>
    <n v="0"/>
    <n v="0"/>
    <n v="511"/>
    <n v="12"/>
    <n v="523"/>
    <n v="523"/>
    <n v="0"/>
    <n v="0"/>
    <n v="0"/>
  </r>
  <r>
    <x v="8"/>
    <x v="1"/>
    <x v="4"/>
    <n v="376374"/>
    <n v="24230"/>
    <n v="400604"/>
    <n v="1866"/>
    <n v="1595"/>
    <n v="3461"/>
    <n v="0"/>
    <n v="0"/>
    <n v="0"/>
    <n v="1143"/>
    <n v="903"/>
    <n v="2046"/>
    <n v="406111"/>
    <n v="1767"/>
    <n v="0"/>
    <n v="1767"/>
  </r>
  <r>
    <x v="8"/>
    <x v="1"/>
    <x v="8"/>
    <n v="179319"/>
    <n v="9653"/>
    <n v="188972"/>
    <n v="558"/>
    <n v="841"/>
    <n v="1399"/>
    <n v="0"/>
    <n v="0"/>
    <n v="0"/>
    <n v="653"/>
    <n v="1499"/>
    <n v="2152"/>
    <n v="192523"/>
    <n v="5375"/>
    <n v="0"/>
    <n v="5375"/>
  </r>
  <r>
    <x v="8"/>
    <x v="1"/>
    <x v="5"/>
    <n v="93297"/>
    <n v="6071"/>
    <n v="99368"/>
    <n v="479"/>
    <n v="375"/>
    <n v="854"/>
    <n v="0"/>
    <n v="0"/>
    <n v="0"/>
    <n v="201"/>
    <n v="172"/>
    <n v="373"/>
    <n v="100595"/>
    <n v="1124"/>
    <n v="8"/>
    <n v="1132"/>
  </r>
  <r>
    <x v="8"/>
    <x v="1"/>
    <x v="6"/>
    <n v="371259"/>
    <n v="30459"/>
    <n v="401718"/>
    <n v="1185"/>
    <n v="1712"/>
    <n v="2897"/>
    <n v="0"/>
    <n v="28"/>
    <n v="28"/>
    <n v="1225"/>
    <n v="472"/>
    <n v="1697"/>
    <n v="406340"/>
    <n v="188"/>
    <n v="0"/>
    <n v="188"/>
  </r>
  <r>
    <x v="8"/>
    <x v="1"/>
    <x v="17"/>
    <n v="29436"/>
    <n v="56"/>
    <n v="29492"/>
    <n v="0"/>
    <n v="0"/>
    <n v="0"/>
    <n v="0"/>
    <n v="0"/>
    <n v="0"/>
    <n v="0"/>
    <n v="0"/>
    <n v="0"/>
    <n v="29492"/>
    <n v="0"/>
    <n v="0"/>
    <n v="0"/>
  </r>
  <r>
    <x v="8"/>
    <x v="2"/>
    <x v="9"/>
    <n v="54388"/>
    <n v="5176"/>
    <n v="59564"/>
    <n v="371"/>
    <n v="559"/>
    <n v="930"/>
    <n v="3"/>
    <n v="0"/>
    <n v="3"/>
    <n v="262"/>
    <n v="162"/>
    <n v="424"/>
    <n v="60921"/>
    <n v="4207"/>
    <n v="0"/>
    <n v="4207"/>
  </r>
  <r>
    <x v="8"/>
    <x v="2"/>
    <x v="0"/>
    <n v="214013"/>
    <n v="30664"/>
    <n v="244677"/>
    <n v="828"/>
    <n v="1681"/>
    <n v="2509"/>
    <n v="2"/>
    <n v="4"/>
    <n v="6"/>
    <n v="452"/>
    <n v="146"/>
    <n v="598"/>
    <n v="247790"/>
    <n v="2447"/>
    <n v="0"/>
    <n v="2447"/>
  </r>
  <r>
    <x v="8"/>
    <x v="2"/>
    <x v="18"/>
    <n v="18667"/>
    <n v="1577"/>
    <n v="20244"/>
    <n v="277"/>
    <n v="95"/>
    <n v="372"/>
    <n v="0"/>
    <n v="0"/>
    <n v="0"/>
    <n v="259"/>
    <n v="57"/>
    <n v="316"/>
    <n v="20932"/>
    <n v="267"/>
    <n v="0"/>
    <n v="267"/>
  </r>
  <r>
    <x v="8"/>
    <x v="2"/>
    <x v="19"/>
    <n v="46420"/>
    <n v="1949"/>
    <n v="48369"/>
    <n v="81"/>
    <n v="63"/>
    <n v="144"/>
    <n v="0"/>
    <n v="0"/>
    <n v="0"/>
    <n v="87"/>
    <n v="5"/>
    <n v="92"/>
    <n v="48605"/>
    <n v="642"/>
    <n v="0"/>
    <n v="642"/>
  </r>
  <r>
    <x v="8"/>
    <x v="2"/>
    <x v="20"/>
    <n v="0"/>
    <n v="0"/>
    <n v="0"/>
    <n v="0"/>
    <n v="0"/>
    <n v="0"/>
    <n v="0"/>
    <n v="0"/>
    <n v="0"/>
    <n v="138"/>
    <n v="58"/>
    <n v="196"/>
    <n v="196"/>
    <n v="6"/>
    <n v="1"/>
    <n v="7"/>
  </r>
  <r>
    <x v="8"/>
    <x v="2"/>
    <x v="21"/>
    <n v="24565"/>
    <n v="824"/>
    <n v="25389"/>
    <n v="294"/>
    <n v="144"/>
    <n v="438"/>
    <n v="0"/>
    <n v="0"/>
    <n v="0"/>
    <n v="307"/>
    <n v="85"/>
    <n v="392"/>
    <n v="26219"/>
    <n v="397"/>
    <n v="5"/>
    <n v="402"/>
  </r>
  <r>
    <x v="8"/>
    <x v="2"/>
    <x v="22"/>
    <n v="92724"/>
    <n v="4562"/>
    <n v="97286"/>
    <n v="228"/>
    <n v="324"/>
    <n v="552"/>
    <n v="10"/>
    <n v="8"/>
    <n v="18"/>
    <n v="264"/>
    <n v="215"/>
    <n v="479"/>
    <n v="98335"/>
    <n v="2386"/>
    <n v="77"/>
    <n v="2463"/>
  </r>
  <r>
    <x v="8"/>
    <x v="2"/>
    <x v="7"/>
    <n v="113503"/>
    <n v="39585"/>
    <n v="153088"/>
    <n v="439"/>
    <n v="758"/>
    <n v="1197"/>
    <n v="0"/>
    <n v="4"/>
    <n v="4"/>
    <n v="233"/>
    <n v="142"/>
    <n v="375"/>
    <n v="154664"/>
    <n v="784"/>
    <n v="0"/>
    <n v="784"/>
  </r>
  <r>
    <x v="8"/>
    <x v="2"/>
    <x v="14"/>
    <n v="64575"/>
    <n v="36790"/>
    <n v="101365"/>
    <n v="160"/>
    <n v="468"/>
    <n v="628"/>
    <n v="0"/>
    <n v="3"/>
    <n v="3"/>
    <n v="30"/>
    <n v="85"/>
    <n v="115"/>
    <n v="102111"/>
    <n v="6425"/>
    <n v="20"/>
    <n v="6445"/>
  </r>
  <r>
    <x v="8"/>
    <x v="2"/>
    <x v="23"/>
    <n v="55624"/>
    <n v="77192"/>
    <n v="132816"/>
    <n v="645"/>
    <n v="755"/>
    <n v="1400"/>
    <n v="1"/>
    <n v="6"/>
    <n v="7"/>
    <n v="1035"/>
    <n v="240"/>
    <n v="1275"/>
    <n v="135498"/>
    <n v="28"/>
    <n v="0"/>
    <n v="28"/>
  </r>
  <r>
    <x v="8"/>
    <x v="2"/>
    <x v="24"/>
    <n v="0"/>
    <n v="0"/>
    <n v="0"/>
    <n v="0"/>
    <n v="0"/>
    <n v="0"/>
    <n v="0"/>
    <n v="0"/>
    <n v="0"/>
    <n v="342"/>
    <n v="107"/>
    <n v="449"/>
    <n v="449"/>
    <n v="0"/>
    <n v="0"/>
    <n v="0"/>
  </r>
  <r>
    <x v="8"/>
    <x v="2"/>
    <x v="4"/>
    <n v="237958"/>
    <n v="10108"/>
    <n v="248066"/>
    <n v="3038"/>
    <n v="3054"/>
    <n v="6092"/>
    <n v="7"/>
    <n v="19"/>
    <n v="26"/>
    <n v="1712"/>
    <n v="1195"/>
    <n v="2907"/>
    <n v="257091"/>
    <n v="34893"/>
    <n v="104"/>
    <n v="34997"/>
  </r>
  <r>
    <x v="8"/>
    <x v="2"/>
    <x v="8"/>
    <n v="62957"/>
    <n v="6098"/>
    <n v="69055"/>
    <n v="318"/>
    <n v="559"/>
    <n v="877"/>
    <n v="2"/>
    <n v="16"/>
    <n v="18"/>
    <n v="646"/>
    <n v="802"/>
    <n v="1448"/>
    <n v="71398"/>
    <n v="411"/>
    <n v="0"/>
    <n v="411"/>
  </r>
  <r>
    <x v="8"/>
    <x v="2"/>
    <x v="25"/>
    <n v="79200"/>
    <n v="7457"/>
    <n v="86657"/>
    <n v="438"/>
    <n v="1066"/>
    <n v="1504"/>
    <n v="0"/>
    <n v="0"/>
    <n v="0"/>
    <n v="461"/>
    <n v="269"/>
    <n v="730"/>
    <n v="88891"/>
    <n v="5850"/>
    <n v="360"/>
    <n v="6210"/>
  </r>
  <r>
    <x v="8"/>
    <x v="2"/>
    <x v="5"/>
    <n v="100860"/>
    <n v="6906"/>
    <n v="107766"/>
    <n v="290"/>
    <n v="509"/>
    <n v="799"/>
    <n v="0"/>
    <n v="0"/>
    <n v="0"/>
    <n v="285"/>
    <n v="98"/>
    <n v="383"/>
    <n v="108948"/>
    <n v="1544"/>
    <n v="0"/>
    <n v="1544"/>
  </r>
  <r>
    <x v="8"/>
    <x v="2"/>
    <x v="6"/>
    <n v="305815"/>
    <n v="8329"/>
    <n v="314144"/>
    <n v="1279"/>
    <n v="2546"/>
    <n v="3825"/>
    <n v="11"/>
    <n v="11"/>
    <n v="22"/>
    <n v="1277"/>
    <n v="464"/>
    <n v="1741"/>
    <n v="319732"/>
    <n v="382"/>
    <n v="2"/>
    <n v="384"/>
  </r>
  <r>
    <x v="8"/>
    <x v="2"/>
    <x v="26"/>
    <n v="1427"/>
    <n v="0"/>
    <n v="1427"/>
    <n v="0"/>
    <n v="0"/>
    <n v="0"/>
    <n v="0"/>
    <n v="0"/>
    <n v="0"/>
    <n v="257"/>
    <n v="0"/>
    <n v="257"/>
    <n v="1684"/>
    <n v="0"/>
    <n v="0"/>
    <n v="0"/>
  </r>
  <r>
    <x v="8"/>
    <x v="2"/>
    <x v="3"/>
    <n v="5361"/>
    <n v="5034"/>
    <n v="10395"/>
    <n v="0"/>
    <n v="0"/>
    <n v="0"/>
    <n v="0"/>
    <n v="0"/>
    <n v="0"/>
    <n v="0"/>
    <n v="0"/>
    <n v="0"/>
    <n v="10395"/>
    <n v="0"/>
    <n v="0"/>
    <n v="0"/>
  </r>
  <r>
    <x v="8"/>
    <x v="2"/>
    <x v="27"/>
    <n v="0"/>
    <n v="0"/>
    <n v="0"/>
    <n v="0"/>
    <n v="0"/>
    <n v="0"/>
    <n v="0"/>
    <n v="0"/>
    <n v="0"/>
    <n v="51"/>
    <n v="0"/>
    <n v="51"/>
    <n v="51"/>
    <n v="0"/>
    <n v="0"/>
    <n v="0"/>
  </r>
  <r>
    <x v="8"/>
    <x v="3"/>
    <x v="9"/>
    <n v="49961"/>
    <n v="1389"/>
    <n v="51350"/>
    <n v="466"/>
    <n v="52"/>
    <n v="518"/>
    <n v="0"/>
    <n v="0"/>
    <n v="0"/>
    <n v="123"/>
    <n v="47"/>
    <n v="170"/>
    <n v="52038"/>
    <n v="1541"/>
    <n v="0"/>
    <n v="1541"/>
  </r>
  <r>
    <x v="8"/>
    <x v="3"/>
    <x v="0"/>
    <n v="58291"/>
    <n v="6759"/>
    <n v="65050"/>
    <n v="164"/>
    <n v="434"/>
    <n v="598"/>
    <n v="0"/>
    <n v="6"/>
    <n v="6"/>
    <n v="232"/>
    <n v="73"/>
    <n v="305"/>
    <n v="65959"/>
    <n v="2751"/>
    <n v="0"/>
    <n v="2751"/>
  </r>
  <r>
    <x v="8"/>
    <x v="3"/>
    <x v="11"/>
    <n v="6562"/>
    <n v="1588"/>
    <n v="8150"/>
    <n v="84"/>
    <n v="70"/>
    <n v="154"/>
    <n v="0"/>
    <n v="0"/>
    <n v="0"/>
    <n v="92"/>
    <n v="49"/>
    <n v="141"/>
    <n v="8445"/>
    <n v="184"/>
    <n v="0"/>
    <n v="184"/>
  </r>
  <r>
    <x v="8"/>
    <x v="3"/>
    <x v="13"/>
    <n v="54022"/>
    <n v="3174"/>
    <n v="57196"/>
    <n v="314"/>
    <n v="224"/>
    <n v="538"/>
    <n v="5"/>
    <n v="24"/>
    <n v="29"/>
    <n v="210"/>
    <n v="69"/>
    <n v="279"/>
    <n v="58042"/>
    <n v="1857"/>
    <n v="0"/>
    <n v="1857"/>
  </r>
  <r>
    <x v="8"/>
    <x v="3"/>
    <x v="3"/>
    <n v="14214"/>
    <n v="5143"/>
    <n v="19357"/>
    <n v="36"/>
    <n v="127"/>
    <n v="163"/>
    <n v="0"/>
    <n v="7"/>
    <n v="7"/>
    <n v="255"/>
    <n v="64"/>
    <n v="319"/>
    <n v="19846"/>
    <n v="219"/>
    <n v="0"/>
    <n v="219"/>
  </r>
  <r>
    <x v="8"/>
    <x v="3"/>
    <x v="7"/>
    <n v="21627"/>
    <n v="7871"/>
    <n v="29498"/>
    <n v="40"/>
    <n v="164"/>
    <n v="204"/>
    <n v="1"/>
    <n v="3"/>
    <n v="4"/>
    <n v="13"/>
    <n v="10"/>
    <n v="23"/>
    <n v="29729"/>
    <n v="496"/>
    <n v="0"/>
    <n v="496"/>
  </r>
  <r>
    <x v="8"/>
    <x v="3"/>
    <x v="4"/>
    <n v="50116"/>
    <n v="1310"/>
    <n v="51426"/>
    <n v="361"/>
    <n v="306"/>
    <n v="667"/>
    <n v="6"/>
    <n v="6"/>
    <n v="12"/>
    <n v="529"/>
    <n v="139"/>
    <n v="668"/>
    <n v="52773"/>
    <n v="70"/>
    <n v="2"/>
    <n v="72"/>
  </r>
  <r>
    <x v="8"/>
    <x v="3"/>
    <x v="8"/>
    <n v="18180"/>
    <n v="1370"/>
    <n v="19550"/>
    <n v="0"/>
    <n v="16"/>
    <n v="16"/>
    <n v="0"/>
    <n v="0"/>
    <n v="0"/>
    <n v="43"/>
    <n v="267"/>
    <n v="310"/>
    <n v="19876"/>
    <n v="151"/>
    <n v="0"/>
    <n v="151"/>
  </r>
  <r>
    <x v="8"/>
    <x v="3"/>
    <x v="6"/>
    <n v="50125"/>
    <n v="4645"/>
    <n v="54770"/>
    <n v="42"/>
    <n v="406"/>
    <n v="448"/>
    <n v="0"/>
    <n v="0"/>
    <n v="0"/>
    <n v="163"/>
    <n v="103"/>
    <n v="266"/>
    <n v="55484"/>
    <n v="399"/>
    <n v="0"/>
    <n v="399"/>
  </r>
  <r>
    <x v="8"/>
    <x v="4"/>
    <x v="0"/>
    <n v="79260"/>
    <n v="0"/>
    <n v="79260"/>
    <n v="722"/>
    <n v="174"/>
    <n v="896"/>
    <n v="0"/>
    <n v="0"/>
    <n v="0"/>
    <n v="36"/>
    <n v="11"/>
    <n v="47"/>
    <n v="80203"/>
    <n v="2946"/>
    <n v="0"/>
    <n v="2946"/>
  </r>
  <r>
    <x v="8"/>
    <x v="4"/>
    <x v="16"/>
    <n v="97823"/>
    <n v="1900"/>
    <n v="99723"/>
    <n v="958"/>
    <n v="125"/>
    <n v="1083"/>
    <n v="2"/>
    <n v="3"/>
    <n v="5"/>
    <n v="190"/>
    <n v="57"/>
    <n v="247"/>
    <n v="101058"/>
    <n v="1424"/>
    <n v="0"/>
    <n v="1424"/>
  </r>
  <r>
    <x v="8"/>
    <x v="4"/>
    <x v="4"/>
    <n v="58006"/>
    <n v="1852"/>
    <n v="59858"/>
    <n v="425"/>
    <n v="233"/>
    <n v="658"/>
    <n v="7"/>
    <n v="1"/>
    <n v="8"/>
    <n v="33"/>
    <n v="92"/>
    <n v="125"/>
    <n v="60649"/>
    <n v="2990"/>
    <n v="0"/>
    <n v="2990"/>
  </r>
  <r>
    <x v="8"/>
    <x v="4"/>
    <x v="6"/>
    <n v="74829"/>
    <n v="0"/>
    <n v="74829"/>
    <n v="762"/>
    <n v="351"/>
    <n v="1113"/>
    <n v="0"/>
    <n v="0"/>
    <n v="0"/>
    <n v="73"/>
    <n v="21"/>
    <n v="94"/>
    <n v="76036"/>
    <n v="16"/>
    <n v="0"/>
    <n v="16"/>
  </r>
  <r>
    <x v="8"/>
    <x v="5"/>
    <x v="9"/>
    <n v="90910"/>
    <n v="391"/>
    <n v="91301"/>
    <n v="606"/>
    <n v="21"/>
    <n v="627"/>
    <n v="0"/>
    <n v="0"/>
    <n v="0"/>
    <n v="95"/>
    <n v="17"/>
    <n v="112"/>
    <n v="92040"/>
    <n v="15"/>
    <n v="0"/>
    <n v="15"/>
  </r>
  <r>
    <x v="8"/>
    <x v="5"/>
    <x v="36"/>
    <n v="52423"/>
    <n v="1939"/>
    <n v="54362"/>
    <n v="162"/>
    <n v="158"/>
    <n v="320"/>
    <n v="0"/>
    <n v="0"/>
    <n v="0"/>
    <n v="111"/>
    <n v="121"/>
    <n v="232"/>
    <n v="54914"/>
    <n v="125"/>
    <n v="0"/>
    <n v="125"/>
  </r>
  <r>
    <x v="8"/>
    <x v="5"/>
    <x v="26"/>
    <n v="69233"/>
    <n v="3573"/>
    <n v="72806"/>
    <n v="330"/>
    <n v="65"/>
    <n v="395"/>
    <n v="0"/>
    <n v="0"/>
    <n v="0"/>
    <n v="45"/>
    <n v="13"/>
    <n v="58"/>
    <n v="73259"/>
    <n v="72"/>
    <n v="0"/>
    <n v="72"/>
  </r>
  <r>
    <x v="8"/>
    <x v="5"/>
    <x v="17"/>
    <n v="148567"/>
    <n v="1265"/>
    <n v="149832"/>
    <n v="0"/>
    <n v="73"/>
    <n v="73"/>
    <n v="0"/>
    <n v="0"/>
    <n v="0"/>
    <n v="0"/>
    <n v="0"/>
    <n v="0"/>
    <n v="149905"/>
    <n v="0"/>
    <n v="0"/>
    <n v="0"/>
  </r>
  <r>
    <x v="8"/>
    <x v="5"/>
    <x v="7"/>
    <n v="48623"/>
    <n v="4189"/>
    <n v="52812"/>
    <n v="6"/>
    <n v="34"/>
    <n v="40"/>
    <n v="0"/>
    <n v="0"/>
    <n v="0"/>
    <n v="4"/>
    <n v="4"/>
    <n v="8"/>
    <n v="52860"/>
    <n v="0"/>
    <n v="0"/>
    <n v="0"/>
  </r>
  <r>
    <x v="8"/>
    <x v="5"/>
    <x v="4"/>
    <n v="156679"/>
    <n v="1695"/>
    <n v="158374"/>
    <n v="0"/>
    <n v="284"/>
    <n v="284"/>
    <n v="1"/>
    <n v="1"/>
    <n v="2"/>
    <n v="53"/>
    <n v="56"/>
    <n v="109"/>
    <n v="158769"/>
    <n v="923"/>
    <n v="0"/>
    <n v="923"/>
  </r>
  <r>
    <x v="8"/>
    <x v="5"/>
    <x v="8"/>
    <n v="23442"/>
    <n v="53"/>
    <n v="23495"/>
    <n v="11"/>
    <n v="16"/>
    <n v="27"/>
    <n v="0"/>
    <n v="0"/>
    <n v="0"/>
    <n v="4"/>
    <n v="47"/>
    <n v="51"/>
    <n v="23573"/>
    <n v="1215"/>
    <n v="0"/>
    <n v="1215"/>
  </r>
  <r>
    <x v="8"/>
    <x v="5"/>
    <x v="6"/>
    <n v="126280"/>
    <n v="2615"/>
    <n v="128895"/>
    <n v="25"/>
    <n v="241"/>
    <n v="266"/>
    <n v="0"/>
    <n v="0"/>
    <n v="0"/>
    <n v="89"/>
    <n v="35"/>
    <n v="124"/>
    <n v="129285"/>
    <n v="100"/>
    <n v="0"/>
    <n v="100"/>
  </r>
  <r>
    <x v="8"/>
    <x v="6"/>
    <x v="9"/>
    <n v="35582"/>
    <n v="333"/>
    <n v="35915"/>
    <n v="106"/>
    <n v="84"/>
    <n v="190"/>
    <n v="0"/>
    <n v="0"/>
    <n v="0"/>
    <n v="211"/>
    <n v="17"/>
    <n v="228"/>
    <n v="36333"/>
    <n v="2444"/>
    <n v="3"/>
    <n v="2447"/>
  </r>
  <r>
    <x v="8"/>
    <x v="6"/>
    <x v="27"/>
    <n v="2184"/>
    <n v="136"/>
    <n v="2320"/>
    <n v="0"/>
    <n v="0"/>
    <n v="0"/>
    <n v="0"/>
    <n v="0"/>
    <n v="0"/>
    <n v="23"/>
    <n v="0"/>
    <n v="23"/>
    <n v="2343"/>
    <n v="10"/>
    <n v="0"/>
    <n v="10"/>
  </r>
  <r>
    <x v="8"/>
    <x v="6"/>
    <x v="28"/>
    <n v="37164"/>
    <n v="2445"/>
    <n v="39609"/>
    <n v="31"/>
    <n v="23"/>
    <n v="54"/>
    <n v="0"/>
    <n v="0"/>
    <n v="0"/>
    <n v="5"/>
    <n v="3"/>
    <n v="8"/>
    <n v="39671"/>
    <n v="3"/>
    <n v="0"/>
    <n v="3"/>
  </r>
  <r>
    <x v="8"/>
    <x v="6"/>
    <x v="29"/>
    <n v="30376"/>
    <n v="1020"/>
    <n v="31396"/>
    <n v="303"/>
    <n v="32"/>
    <n v="335"/>
    <n v="0"/>
    <n v="0"/>
    <n v="0"/>
    <n v="103"/>
    <n v="25"/>
    <n v="128"/>
    <n v="31859"/>
    <n v="1153"/>
    <n v="0"/>
    <n v="1153"/>
  </r>
  <r>
    <x v="8"/>
    <x v="6"/>
    <x v="7"/>
    <n v="71047"/>
    <n v="12479"/>
    <n v="83526"/>
    <n v="23"/>
    <n v="121"/>
    <n v="144"/>
    <n v="0"/>
    <n v="0"/>
    <n v="0"/>
    <n v="28"/>
    <n v="22"/>
    <n v="50"/>
    <n v="83720"/>
    <n v="0"/>
    <n v="0"/>
    <n v="0"/>
  </r>
  <r>
    <x v="8"/>
    <x v="6"/>
    <x v="4"/>
    <n v="26099"/>
    <n v="773"/>
    <n v="26872"/>
    <n v="170"/>
    <n v="223"/>
    <n v="393"/>
    <n v="0"/>
    <n v="0"/>
    <n v="0"/>
    <n v="103"/>
    <n v="86"/>
    <n v="189"/>
    <n v="27454"/>
    <n v="927"/>
    <n v="0"/>
    <n v="927"/>
  </r>
  <r>
    <x v="8"/>
    <x v="6"/>
    <x v="8"/>
    <n v="21177"/>
    <n v="430"/>
    <n v="21607"/>
    <n v="148"/>
    <n v="50"/>
    <n v="198"/>
    <n v="1"/>
    <n v="14"/>
    <n v="15"/>
    <n v="7"/>
    <n v="325"/>
    <n v="332"/>
    <n v="22152"/>
    <n v="10507"/>
    <n v="0"/>
    <n v="10507"/>
  </r>
  <r>
    <x v="8"/>
    <x v="6"/>
    <x v="5"/>
    <n v="2847"/>
    <n v="558"/>
    <n v="3405"/>
    <n v="0"/>
    <n v="0"/>
    <n v="0"/>
    <n v="0"/>
    <n v="0"/>
    <n v="0"/>
    <n v="0"/>
    <n v="0"/>
    <n v="0"/>
    <n v="3405"/>
    <n v="407"/>
    <n v="0"/>
    <n v="407"/>
  </r>
  <r>
    <x v="8"/>
    <x v="6"/>
    <x v="6"/>
    <n v="62957"/>
    <n v="1260"/>
    <n v="64217"/>
    <n v="0"/>
    <n v="174"/>
    <n v="174"/>
    <n v="0"/>
    <n v="0"/>
    <n v="0"/>
    <n v="75"/>
    <n v="39"/>
    <n v="114"/>
    <n v="64505"/>
    <n v="24"/>
    <n v="0"/>
    <n v="24"/>
  </r>
  <r>
    <x v="8"/>
    <x v="6"/>
    <x v="36"/>
    <n v="114"/>
    <n v="16"/>
    <n v="130"/>
    <n v="0"/>
    <n v="0"/>
    <n v="0"/>
    <n v="0"/>
    <n v="0"/>
    <n v="0"/>
    <n v="142"/>
    <n v="28"/>
    <n v="170"/>
    <n v="300"/>
    <n v="0"/>
    <n v="0"/>
    <n v="0"/>
  </r>
  <r>
    <x v="8"/>
    <x v="7"/>
    <x v="9"/>
    <n v="146532"/>
    <n v="1299"/>
    <n v="147831"/>
    <n v="112"/>
    <n v="7"/>
    <n v="119"/>
    <n v="0"/>
    <n v="0"/>
    <n v="0"/>
    <n v="186"/>
    <n v="15"/>
    <n v="201"/>
    <n v="148151"/>
    <n v="5997"/>
    <n v="720"/>
    <n v="6717"/>
  </r>
  <r>
    <x v="8"/>
    <x v="7"/>
    <x v="19"/>
    <n v="2610"/>
    <n v="396"/>
    <n v="3006"/>
    <n v="0"/>
    <n v="0"/>
    <n v="0"/>
    <n v="0"/>
    <n v="0"/>
    <n v="0"/>
    <n v="0"/>
    <n v="0"/>
    <n v="0"/>
    <n v="3006"/>
    <n v="284"/>
    <n v="69"/>
    <n v="353"/>
  </r>
  <r>
    <x v="8"/>
    <x v="7"/>
    <x v="30"/>
    <n v="43159"/>
    <n v="1083"/>
    <n v="44242"/>
    <n v="32"/>
    <n v="74"/>
    <n v="106"/>
    <n v="0"/>
    <n v="0"/>
    <n v="0"/>
    <n v="85"/>
    <n v="175"/>
    <n v="260"/>
    <n v="44608"/>
    <n v="53"/>
    <n v="2"/>
    <n v="55"/>
  </r>
  <r>
    <x v="8"/>
    <x v="7"/>
    <x v="13"/>
    <n v="35874"/>
    <n v="4287"/>
    <n v="40161"/>
    <n v="86"/>
    <n v="110"/>
    <n v="196"/>
    <n v="1"/>
    <n v="1"/>
    <n v="2"/>
    <n v="26"/>
    <n v="25"/>
    <n v="51"/>
    <n v="40410"/>
    <n v="1952"/>
    <n v="48"/>
    <n v="2000"/>
  </r>
  <r>
    <x v="8"/>
    <x v="7"/>
    <x v="17"/>
    <n v="168391"/>
    <n v="4667"/>
    <n v="173058"/>
    <n v="0"/>
    <n v="0"/>
    <n v="0"/>
    <n v="0"/>
    <n v="0"/>
    <n v="0"/>
    <n v="25"/>
    <n v="0"/>
    <n v="25"/>
    <n v="173083"/>
    <n v="0"/>
    <n v="0"/>
    <n v="0"/>
  </r>
  <r>
    <x v="8"/>
    <x v="7"/>
    <x v="28"/>
    <n v="61801"/>
    <n v="9305"/>
    <n v="71106"/>
    <n v="359"/>
    <n v="267"/>
    <n v="626"/>
    <n v="0"/>
    <n v="0"/>
    <n v="0"/>
    <n v="94"/>
    <n v="16"/>
    <n v="110"/>
    <n v="71842"/>
    <n v="325"/>
    <n v="19"/>
    <n v="344"/>
  </r>
  <r>
    <x v="8"/>
    <x v="7"/>
    <x v="3"/>
    <n v="68279"/>
    <n v="29410"/>
    <n v="97689"/>
    <n v="71"/>
    <n v="191"/>
    <n v="262"/>
    <n v="0"/>
    <n v="0"/>
    <n v="0"/>
    <n v="167"/>
    <n v="89"/>
    <n v="256"/>
    <n v="98207"/>
    <n v="362"/>
    <n v="276"/>
    <n v="638"/>
  </r>
  <r>
    <x v="8"/>
    <x v="7"/>
    <x v="7"/>
    <n v="145533"/>
    <n v="21839"/>
    <n v="167372"/>
    <n v="80"/>
    <n v="218"/>
    <n v="298"/>
    <n v="0"/>
    <n v="0"/>
    <n v="0"/>
    <n v="103"/>
    <n v="7"/>
    <n v="110"/>
    <n v="167780"/>
    <n v="0"/>
    <n v="1"/>
    <n v="1"/>
  </r>
  <r>
    <x v="8"/>
    <x v="7"/>
    <x v="14"/>
    <n v="22093"/>
    <n v="16961"/>
    <n v="39054"/>
    <n v="37"/>
    <n v="93"/>
    <n v="130"/>
    <n v="0"/>
    <n v="0"/>
    <n v="0"/>
    <n v="5"/>
    <n v="10"/>
    <n v="15"/>
    <n v="39199"/>
    <n v="2097"/>
    <n v="424"/>
    <n v="2521"/>
  </r>
  <r>
    <x v="8"/>
    <x v="7"/>
    <x v="4"/>
    <n v="170064"/>
    <n v="2976"/>
    <n v="173040"/>
    <n v="0"/>
    <n v="17"/>
    <n v="17"/>
    <n v="0"/>
    <n v="0"/>
    <n v="0"/>
    <n v="136"/>
    <n v="112"/>
    <n v="248"/>
    <n v="173305"/>
    <n v="7626"/>
    <n v="637"/>
    <n v="8263"/>
  </r>
  <r>
    <x v="8"/>
    <x v="7"/>
    <x v="8"/>
    <n v="64406"/>
    <n v="5070"/>
    <n v="69476"/>
    <n v="85"/>
    <n v="265"/>
    <n v="350"/>
    <n v="0"/>
    <n v="0"/>
    <n v="0"/>
    <n v="41"/>
    <n v="184"/>
    <n v="225"/>
    <n v="70051"/>
    <n v="816"/>
    <n v="77"/>
    <n v="893"/>
  </r>
  <r>
    <x v="8"/>
    <x v="7"/>
    <x v="5"/>
    <n v="156554"/>
    <n v="5367"/>
    <n v="161921"/>
    <n v="111"/>
    <n v="174"/>
    <n v="285"/>
    <n v="0"/>
    <n v="0"/>
    <n v="0"/>
    <n v="53"/>
    <n v="29"/>
    <n v="82"/>
    <n v="162288"/>
    <n v="3090"/>
    <n v="530"/>
    <n v="3620"/>
  </r>
  <r>
    <x v="8"/>
    <x v="7"/>
    <x v="6"/>
    <n v="206876"/>
    <n v="1779"/>
    <n v="208655"/>
    <n v="179"/>
    <n v="226"/>
    <n v="405"/>
    <n v="0"/>
    <n v="1"/>
    <n v="1"/>
    <n v="218"/>
    <n v="57"/>
    <n v="275"/>
    <n v="209336"/>
    <n v="279"/>
    <n v="0"/>
    <n v="279"/>
  </r>
  <r>
    <x v="8"/>
    <x v="7"/>
    <x v="22"/>
    <n v="0"/>
    <n v="0"/>
    <n v="0"/>
    <n v="0"/>
    <n v="0"/>
    <n v="0"/>
    <n v="0"/>
    <n v="0"/>
    <n v="0"/>
    <n v="148"/>
    <n v="0"/>
    <n v="148"/>
    <n v="148"/>
    <n v="0"/>
    <n v="0"/>
    <n v="0"/>
  </r>
  <r>
    <x v="8"/>
    <x v="8"/>
    <x v="9"/>
    <n v="43116"/>
    <n v="2200"/>
    <n v="45316"/>
    <n v="181"/>
    <n v="114"/>
    <n v="295"/>
    <n v="0"/>
    <n v="0"/>
    <n v="0"/>
    <n v="5"/>
    <n v="10"/>
    <n v="15"/>
    <n v="45626"/>
    <n v="6006"/>
    <n v="59"/>
    <n v="6065"/>
  </r>
  <r>
    <x v="8"/>
    <x v="8"/>
    <x v="28"/>
    <n v="218631"/>
    <n v="11072"/>
    <n v="229703"/>
    <n v="641"/>
    <n v="147"/>
    <n v="788"/>
    <n v="0"/>
    <n v="0"/>
    <n v="0"/>
    <n v="85"/>
    <n v="8"/>
    <n v="93"/>
    <n v="230584"/>
    <n v="1547"/>
    <n v="691"/>
    <n v="2238"/>
  </r>
  <r>
    <x v="8"/>
    <x v="8"/>
    <x v="7"/>
    <n v="105213"/>
    <n v="16171"/>
    <n v="121384"/>
    <n v="228"/>
    <n v="320"/>
    <n v="548"/>
    <n v="0"/>
    <n v="0"/>
    <n v="0"/>
    <n v="16"/>
    <n v="10"/>
    <n v="26"/>
    <n v="121958"/>
    <n v="370"/>
    <n v="0"/>
    <n v="370"/>
  </r>
  <r>
    <x v="8"/>
    <x v="8"/>
    <x v="23"/>
    <n v="11789"/>
    <n v="7757"/>
    <n v="19546"/>
    <n v="73"/>
    <n v="147"/>
    <n v="220"/>
    <n v="0"/>
    <n v="0"/>
    <n v="0"/>
    <n v="221"/>
    <n v="1"/>
    <n v="222"/>
    <n v="19988"/>
    <n v="48"/>
    <n v="180"/>
    <n v="228"/>
  </r>
  <r>
    <x v="8"/>
    <x v="8"/>
    <x v="31"/>
    <n v="73241"/>
    <n v="3243"/>
    <n v="76484"/>
    <n v="648"/>
    <n v="943"/>
    <n v="1591"/>
    <n v="0"/>
    <n v="0"/>
    <n v="0"/>
    <n v="32"/>
    <n v="63"/>
    <n v="95"/>
    <n v="78170"/>
    <n v="352"/>
    <n v="44"/>
    <n v="396"/>
  </r>
  <r>
    <x v="8"/>
    <x v="8"/>
    <x v="4"/>
    <n v="115531"/>
    <n v="3058"/>
    <n v="118589"/>
    <n v="669"/>
    <n v="357"/>
    <n v="1026"/>
    <n v="0"/>
    <n v="1"/>
    <n v="1"/>
    <n v="523"/>
    <n v="57"/>
    <n v="580"/>
    <n v="120196"/>
    <n v="944"/>
    <n v="41"/>
    <n v="985"/>
  </r>
  <r>
    <x v="8"/>
    <x v="8"/>
    <x v="32"/>
    <n v="27556"/>
    <n v="3958"/>
    <n v="31514"/>
    <n v="539"/>
    <n v="322"/>
    <n v="861"/>
    <n v="0"/>
    <n v="1"/>
    <n v="1"/>
    <n v="6"/>
    <n v="62"/>
    <n v="68"/>
    <n v="32444"/>
    <n v="535"/>
    <n v="536"/>
    <n v="1071"/>
  </r>
  <r>
    <x v="8"/>
    <x v="8"/>
    <x v="8"/>
    <n v="53587"/>
    <n v="1006"/>
    <n v="54593"/>
    <n v="115"/>
    <n v="277"/>
    <n v="392"/>
    <n v="0"/>
    <n v="0"/>
    <n v="0"/>
    <n v="58"/>
    <n v="219"/>
    <n v="277"/>
    <n v="55262"/>
    <n v="6258"/>
    <n v="1"/>
    <n v="6259"/>
  </r>
  <r>
    <x v="8"/>
    <x v="8"/>
    <x v="6"/>
    <n v="210303"/>
    <n v="4411"/>
    <n v="214714"/>
    <n v="667"/>
    <n v="843"/>
    <n v="1510"/>
    <n v="0"/>
    <n v="0"/>
    <n v="0"/>
    <n v="150"/>
    <n v="72"/>
    <n v="222"/>
    <n v="216446"/>
    <n v="2046"/>
    <n v="67"/>
    <n v="2113"/>
  </r>
  <r>
    <x v="9"/>
    <x v="0"/>
    <x v="0"/>
    <n v="22352"/>
    <n v="4465"/>
    <n v="26817"/>
    <n v="81"/>
    <n v="83"/>
    <n v="164"/>
    <n v="0"/>
    <n v="0"/>
    <n v="0"/>
    <n v="0"/>
    <n v="0"/>
    <n v="0"/>
    <n v="26981"/>
    <n v="267"/>
    <n v="0"/>
    <n v="267"/>
  </r>
  <r>
    <x v="9"/>
    <x v="0"/>
    <x v="2"/>
    <n v="15284"/>
    <n v="314"/>
    <n v="15598"/>
    <n v="157"/>
    <n v="11"/>
    <n v="168"/>
    <n v="0"/>
    <n v="0"/>
    <n v="0"/>
    <n v="0"/>
    <n v="5"/>
    <n v="5"/>
    <n v="15771"/>
    <n v="6292"/>
    <n v="885"/>
    <n v="7177"/>
  </r>
  <r>
    <x v="9"/>
    <x v="0"/>
    <x v="1"/>
    <n v="5640"/>
    <n v="351"/>
    <n v="5991"/>
    <n v="50"/>
    <n v="2"/>
    <n v="52"/>
    <n v="0"/>
    <n v="0"/>
    <n v="0"/>
    <n v="0"/>
    <n v="5"/>
    <n v="5"/>
    <n v="6048"/>
    <n v="3047"/>
    <n v="75"/>
    <n v="3122"/>
  </r>
  <r>
    <x v="9"/>
    <x v="0"/>
    <x v="3"/>
    <n v="2685"/>
    <n v="2773"/>
    <n v="5458"/>
    <n v="20"/>
    <n v="22"/>
    <n v="42"/>
    <n v="0"/>
    <n v="0"/>
    <n v="0"/>
    <n v="0"/>
    <n v="0"/>
    <n v="0"/>
    <n v="5500"/>
    <n v="492"/>
    <n v="0"/>
    <n v="492"/>
  </r>
  <r>
    <x v="9"/>
    <x v="0"/>
    <x v="4"/>
    <n v="18966"/>
    <n v="1612"/>
    <n v="20578"/>
    <n v="147"/>
    <n v="159"/>
    <n v="306"/>
    <n v="0"/>
    <n v="0"/>
    <n v="0"/>
    <n v="2"/>
    <n v="5"/>
    <n v="7"/>
    <n v="20891"/>
    <n v="311"/>
    <n v="0"/>
    <n v="311"/>
  </r>
  <r>
    <x v="9"/>
    <x v="0"/>
    <x v="5"/>
    <n v="1898"/>
    <n v="809"/>
    <n v="2707"/>
    <n v="0"/>
    <n v="0"/>
    <n v="0"/>
    <n v="0"/>
    <n v="0"/>
    <n v="0"/>
    <n v="0"/>
    <n v="0"/>
    <n v="0"/>
    <n v="2707"/>
    <n v="282"/>
    <n v="0"/>
    <n v="282"/>
  </r>
  <r>
    <x v="9"/>
    <x v="0"/>
    <x v="6"/>
    <n v="28856"/>
    <n v="3517"/>
    <n v="32373"/>
    <n v="117"/>
    <n v="77"/>
    <n v="194"/>
    <n v="0"/>
    <n v="0"/>
    <n v="0"/>
    <n v="0"/>
    <n v="0"/>
    <n v="0"/>
    <n v="32567"/>
    <n v="814"/>
    <n v="0"/>
    <n v="814"/>
  </r>
  <r>
    <x v="9"/>
    <x v="1"/>
    <x v="9"/>
    <n v="4161"/>
    <n v="354"/>
    <n v="4515"/>
    <n v="24"/>
    <n v="20"/>
    <n v="44"/>
    <n v="0"/>
    <n v="0"/>
    <n v="0"/>
    <n v="0"/>
    <n v="0"/>
    <n v="0"/>
    <n v="4559"/>
    <n v="206"/>
    <n v="372"/>
    <n v="578"/>
  </r>
  <r>
    <x v="9"/>
    <x v="1"/>
    <x v="7"/>
    <n v="2288"/>
    <n v="358"/>
    <n v="2646"/>
    <n v="18"/>
    <n v="24"/>
    <n v="42"/>
    <n v="0"/>
    <n v="0"/>
    <n v="0"/>
    <n v="0"/>
    <n v="0"/>
    <n v="0"/>
    <n v="2688"/>
    <n v="0"/>
    <n v="0"/>
    <n v="0"/>
  </r>
  <r>
    <x v="9"/>
    <x v="1"/>
    <x v="9"/>
    <n v="257356"/>
    <n v="6788"/>
    <n v="264144"/>
    <n v="2759"/>
    <n v="815"/>
    <n v="3574"/>
    <n v="2"/>
    <n v="8"/>
    <n v="10"/>
    <n v="250"/>
    <n v="97"/>
    <n v="347"/>
    <n v="268075"/>
    <n v="38011"/>
    <n v="148"/>
    <n v="38159"/>
  </r>
  <r>
    <x v="9"/>
    <x v="1"/>
    <x v="10"/>
    <n v="192130"/>
    <n v="14170"/>
    <n v="206300"/>
    <n v="735"/>
    <n v="345"/>
    <n v="1080"/>
    <n v="0"/>
    <n v="7"/>
    <n v="7"/>
    <n v="146"/>
    <n v="153"/>
    <n v="299"/>
    <n v="207686"/>
    <n v="2574"/>
    <n v="2"/>
    <n v="2576"/>
  </r>
  <r>
    <x v="9"/>
    <x v="1"/>
    <x v="0"/>
    <n v="537444"/>
    <n v="77347"/>
    <n v="614791"/>
    <n v="4426"/>
    <n v="4890"/>
    <n v="9316"/>
    <n v="7"/>
    <n v="12"/>
    <n v="19"/>
    <n v="251"/>
    <n v="150"/>
    <n v="401"/>
    <n v="624527"/>
    <n v="663"/>
    <n v="8"/>
    <n v="671"/>
  </r>
  <r>
    <x v="9"/>
    <x v="1"/>
    <x v="11"/>
    <n v="40675"/>
    <n v="5845"/>
    <n v="46520"/>
    <n v="619"/>
    <n v="461"/>
    <n v="1080"/>
    <n v="0"/>
    <n v="0"/>
    <n v="0"/>
    <n v="252"/>
    <n v="106"/>
    <n v="358"/>
    <n v="47958"/>
    <n v="378"/>
    <n v="27"/>
    <n v="405"/>
  </r>
  <r>
    <x v="9"/>
    <x v="1"/>
    <x v="12"/>
    <n v="0"/>
    <n v="0"/>
    <n v="0"/>
    <n v="0"/>
    <n v="0"/>
    <n v="0"/>
    <n v="0"/>
    <n v="0"/>
    <n v="0"/>
    <n v="40"/>
    <n v="96"/>
    <n v="136"/>
    <n v="136"/>
    <n v="0"/>
    <n v="0"/>
    <n v="0"/>
  </r>
  <r>
    <x v="9"/>
    <x v="1"/>
    <x v="13"/>
    <n v="334697"/>
    <n v="15626"/>
    <n v="350323"/>
    <n v="2467"/>
    <n v="1836"/>
    <n v="4303"/>
    <n v="5"/>
    <n v="4"/>
    <n v="9"/>
    <n v="517"/>
    <n v="200"/>
    <n v="717"/>
    <n v="355352"/>
    <n v="12368"/>
    <n v="253"/>
    <n v="12621"/>
  </r>
  <r>
    <x v="9"/>
    <x v="1"/>
    <x v="3"/>
    <n v="184209"/>
    <n v="53046"/>
    <n v="237255"/>
    <n v="2580"/>
    <n v="1722"/>
    <n v="4302"/>
    <n v="0"/>
    <n v="0"/>
    <n v="0"/>
    <n v="401"/>
    <n v="187"/>
    <n v="588"/>
    <n v="242145"/>
    <n v="8845"/>
    <n v="161"/>
    <n v="9006"/>
  </r>
  <r>
    <x v="9"/>
    <x v="1"/>
    <x v="7"/>
    <n v="215735"/>
    <n v="35292"/>
    <n v="251027"/>
    <n v="1972"/>
    <n v="1475"/>
    <n v="3447"/>
    <n v="4"/>
    <n v="9"/>
    <n v="13"/>
    <n v="48"/>
    <n v="60"/>
    <n v="108"/>
    <n v="254595"/>
    <n v="9366"/>
    <n v="6"/>
    <n v="9372"/>
  </r>
  <r>
    <x v="9"/>
    <x v="1"/>
    <x v="14"/>
    <n v="108857"/>
    <n v="45223"/>
    <n v="154080"/>
    <n v="1044"/>
    <n v="1121"/>
    <n v="2165"/>
    <n v="4"/>
    <n v="17"/>
    <n v="21"/>
    <n v="46"/>
    <n v="36"/>
    <n v="82"/>
    <n v="156348"/>
    <n v="4697"/>
    <n v="17"/>
    <n v="4714"/>
  </r>
  <r>
    <x v="9"/>
    <x v="1"/>
    <x v="15"/>
    <n v="0"/>
    <n v="0"/>
    <n v="0"/>
    <n v="0"/>
    <n v="0"/>
    <n v="0"/>
    <n v="0"/>
    <n v="0"/>
    <n v="0"/>
    <n v="82"/>
    <n v="59"/>
    <n v="141"/>
    <n v="141"/>
    <n v="0"/>
    <n v="0"/>
    <n v="0"/>
  </r>
  <r>
    <x v="9"/>
    <x v="1"/>
    <x v="4"/>
    <n v="369075"/>
    <n v="24519"/>
    <n v="393594"/>
    <n v="6587"/>
    <n v="5173"/>
    <n v="11760"/>
    <n v="10"/>
    <n v="20"/>
    <n v="30"/>
    <n v="588"/>
    <n v="305"/>
    <n v="893"/>
    <n v="406277"/>
    <n v="1676"/>
    <n v="5"/>
    <n v="1681"/>
  </r>
  <r>
    <x v="9"/>
    <x v="1"/>
    <x v="8"/>
    <n v="227587"/>
    <n v="12093"/>
    <n v="239680"/>
    <n v="1453"/>
    <n v="865"/>
    <n v="2318"/>
    <n v="0"/>
    <n v="18"/>
    <n v="18"/>
    <n v="205"/>
    <n v="611"/>
    <n v="816"/>
    <n v="242832"/>
    <n v="6851"/>
    <n v="14"/>
    <n v="6865"/>
  </r>
  <r>
    <x v="9"/>
    <x v="1"/>
    <x v="5"/>
    <n v="97324"/>
    <n v="9149"/>
    <n v="106473"/>
    <n v="1025"/>
    <n v="912"/>
    <n v="1937"/>
    <n v="0"/>
    <n v="0"/>
    <n v="0"/>
    <n v="79"/>
    <n v="77"/>
    <n v="156"/>
    <n v="108566"/>
    <n v="6340"/>
    <n v="0"/>
    <n v="6340"/>
  </r>
  <r>
    <x v="9"/>
    <x v="1"/>
    <x v="6"/>
    <n v="408868"/>
    <n v="49278"/>
    <n v="458146"/>
    <n v="1880"/>
    <n v="2544"/>
    <n v="4424"/>
    <n v="0"/>
    <n v="44"/>
    <n v="44"/>
    <n v="285"/>
    <n v="264"/>
    <n v="549"/>
    <n v="463163"/>
    <n v="50"/>
    <n v="7"/>
    <n v="57"/>
  </r>
  <r>
    <x v="9"/>
    <x v="1"/>
    <x v="16"/>
    <n v="0"/>
    <n v="0"/>
    <n v="0"/>
    <n v="0"/>
    <n v="0"/>
    <n v="0"/>
    <n v="0"/>
    <n v="0"/>
    <n v="0"/>
    <n v="298"/>
    <n v="2"/>
    <n v="300"/>
    <n v="300"/>
    <n v="0"/>
    <n v="0"/>
    <n v="0"/>
  </r>
  <r>
    <x v="9"/>
    <x v="1"/>
    <x v="17"/>
    <n v="12511"/>
    <n v="0"/>
    <n v="12511"/>
    <n v="0"/>
    <n v="0"/>
    <n v="0"/>
    <n v="0"/>
    <n v="0"/>
    <n v="0"/>
    <n v="0"/>
    <n v="0"/>
    <n v="0"/>
    <n v="12511"/>
    <n v="0"/>
    <n v="0"/>
    <n v="0"/>
  </r>
  <r>
    <x v="9"/>
    <x v="2"/>
    <x v="9"/>
    <n v="53292"/>
    <n v="6018"/>
    <n v="59310"/>
    <n v="999"/>
    <n v="594"/>
    <n v="1593"/>
    <n v="0"/>
    <n v="8"/>
    <n v="8"/>
    <n v="199"/>
    <n v="153"/>
    <n v="352"/>
    <n v="61263"/>
    <n v="1706"/>
    <n v="8"/>
    <n v="1714"/>
  </r>
  <r>
    <x v="9"/>
    <x v="2"/>
    <x v="0"/>
    <n v="211022"/>
    <n v="34718"/>
    <n v="245740"/>
    <n v="3001"/>
    <n v="2275"/>
    <n v="5276"/>
    <n v="5"/>
    <n v="30"/>
    <n v="35"/>
    <n v="376"/>
    <n v="196"/>
    <n v="572"/>
    <n v="251623"/>
    <n v="637"/>
    <n v="6"/>
    <n v="643"/>
  </r>
  <r>
    <x v="9"/>
    <x v="2"/>
    <x v="18"/>
    <n v="14674"/>
    <n v="2638"/>
    <n v="17312"/>
    <n v="346"/>
    <n v="240"/>
    <n v="586"/>
    <n v="0"/>
    <n v="0"/>
    <n v="0"/>
    <n v="125"/>
    <n v="54"/>
    <n v="179"/>
    <n v="18077"/>
    <n v="381"/>
    <n v="3"/>
    <n v="384"/>
  </r>
  <r>
    <x v="9"/>
    <x v="2"/>
    <x v="19"/>
    <n v="50996"/>
    <n v="3240"/>
    <n v="54236"/>
    <n v="208"/>
    <n v="180"/>
    <n v="388"/>
    <n v="0"/>
    <n v="0"/>
    <n v="0"/>
    <n v="46"/>
    <n v="32"/>
    <n v="78"/>
    <n v="54702"/>
    <n v="884"/>
    <n v="14"/>
    <n v="898"/>
  </r>
  <r>
    <x v="9"/>
    <x v="2"/>
    <x v="20"/>
    <n v="0"/>
    <n v="0"/>
    <n v="0"/>
    <n v="0"/>
    <n v="0"/>
    <n v="0"/>
    <n v="0"/>
    <n v="0"/>
    <n v="0"/>
    <n v="97"/>
    <n v="41"/>
    <n v="138"/>
    <n v="138"/>
    <n v="3"/>
    <n v="0"/>
    <n v="3"/>
  </r>
  <r>
    <x v="9"/>
    <x v="2"/>
    <x v="21"/>
    <n v="27522"/>
    <n v="791"/>
    <n v="28313"/>
    <n v="1287"/>
    <n v="207"/>
    <n v="1494"/>
    <n v="0"/>
    <n v="0"/>
    <n v="0"/>
    <n v="471"/>
    <n v="104"/>
    <n v="575"/>
    <n v="30382"/>
    <n v="663"/>
    <n v="39"/>
    <n v="702"/>
  </r>
  <r>
    <x v="9"/>
    <x v="2"/>
    <x v="22"/>
    <n v="126846"/>
    <n v="7917"/>
    <n v="134763"/>
    <n v="1672"/>
    <n v="1032"/>
    <n v="2704"/>
    <n v="0"/>
    <n v="32"/>
    <n v="32"/>
    <n v="289"/>
    <n v="258"/>
    <n v="547"/>
    <n v="138046"/>
    <n v="11182"/>
    <n v="164"/>
    <n v="11346"/>
  </r>
  <r>
    <x v="9"/>
    <x v="2"/>
    <x v="7"/>
    <n v="147033"/>
    <n v="20962"/>
    <n v="167995"/>
    <n v="1460"/>
    <n v="1272"/>
    <n v="2732"/>
    <n v="2"/>
    <n v="8"/>
    <n v="10"/>
    <n v="144"/>
    <n v="82"/>
    <n v="226"/>
    <n v="170963"/>
    <n v="148"/>
    <n v="0"/>
    <n v="148"/>
  </r>
  <r>
    <x v="9"/>
    <x v="2"/>
    <x v="14"/>
    <n v="65820"/>
    <n v="45081"/>
    <n v="110901"/>
    <n v="553"/>
    <n v="1178"/>
    <n v="1731"/>
    <n v="0"/>
    <n v="1"/>
    <n v="1"/>
    <n v="128"/>
    <n v="39"/>
    <n v="167"/>
    <n v="112800"/>
    <n v="7303"/>
    <n v="2"/>
    <n v="7305"/>
  </r>
  <r>
    <x v="9"/>
    <x v="2"/>
    <x v="23"/>
    <n v="80391"/>
    <n v="71330"/>
    <n v="151721"/>
    <n v="1141"/>
    <n v="1916"/>
    <n v="3057"/>
    <n v="3"/>
    <n v="4"/>
    <n v="7"/>
    <n v="592"/>
    <n v="202"/>
    <n v="794"/>
    <n v="155579"/>
    <n v="45"/>
    <n v="5"/>
    <n v="50"/>
  </r>
  <r>
    <x v="9"/>
    <x v="2"/>
    <x v="24"/>
    <n v="0"/>
    <n v="0"/>
    <n v="0"/>
    <n v="0"/>
    <n v="0"/>
    <n v="0"/>
    <n v="0"/>
    <n v="0"/>
    <n v="0"/>
    <n v="397"/>
    <n v="68"/>
    <n v="465"/>
    <n v="465"/>
    <n v="3"/>
    <n v="0"/>
    <n v="3"/>
  </r>
  <r>
    <x v="9"/>
    <x v="2"/>
    <x v="4"/>
    <n v="274390"/>
    <n v="12582"/>
    <n v="286972"/>
    <n v="5124"/>
    <n v="7141"/>
    <n v="12265"/>
    <n v="24"/>
    <n v="44"/>
    <n v="68"/>
    <n v="1186"/>
    <n v="685"/>
    <n v="1871"/>
    <n v="301176"/>
    <n v="7517"/>
    <n v="22"/>
    <n v="7539"/>
  </r>
  <r>
    <x v="9"/>
    <x v="2"/>
    <x v="8"/>
    <n v="98103"/>
    <n v="6397"/>
    <n v="104500"/>
    <n v="1699"/>
    <n v="919"/>
    <n v="2618"/>
    <n v="8"/>
    <n v="28"/>
    <n v="36"/>
    <n v="360"/>
    <n v="633"/>
    <n v="993"/>
    <n v="108147"/>
    <n v="951"/>
    <n v="0"/>
    <n v="951"/>
  </r>
  <r>
    <x v="9"/>
    <x v="2"/>
    <x v="25"/>
    <n v="103433"/>
    <n v="4830"/>
    <n v="108263"/>
    <n v="946"/>
    <n v="1412"/>
    <n v="2358"/>
    <n v="0"/>
    <n v="0"/>
    <n v="0"/>
    <n v="443"/>
    <n v="317"/>
    <n v="760"/>
    <n v="111381"/>
    <n v="50513"/>
    <n v="690"/>
    <n v="51203"/>
  </r>
  <r>
    <x v="9"/>
    <x v="2"/>
    <x v="5"/>
    <n v="90749"/>
    <n v="6833"/>
    <n v="97582"/>
    <n v="1444"/>
    <n v="834"/>
    <n v="2278"/>
    <n v="0"/>
    <n v="0"/>
    <n v="0"/>
    <n v="215"/>
    <n v="65"/>
    <n v="280"/>
    <n v="100140"/>
    <n v="3042"/>
    <n v="7"/>
    <n v="3049"/>
  </r>
  <r>
    <x v="9"/>
    <x v="2"/>
    <x v="6"/>
    <n v="322208"/>
    <n v="14498"/>
    <n v="336706"/>
    <n v="7789"/>
    <n v="3119"/>
    <n v="10908"/>
    <n v="11"/>
    <n v="29"/>
    <n v="40"/>
    <n v="1027"/>
    <n v="379"/>
    <n v="1406"/>
    <n v="349060"/>
    <n v="1748"/>
    <n v="9"/>
    <n v="1757"/>
  </r>
  <r>
    <x v="9"/>
    <x v="2"/>
    <x v="17"/>
    <n v="0"/>
    <n v="104"/>
    <n v="104"/>
    <n v="0"/>
    <n v="0"/>
    <n v="0"/>
    <n v="0"/>
    <n v="0"/>
    <n v="0"/>
    <n v="0"/>
    <n v="0"/>
    <n v="0"/>
    <n v="104"/>
    <n v="0"/>
    <n v="0"/>
    <n v="0"/>
  </r>
  <r>
    <x v="9"/>
    <x v="2"/>
    <x v="28"/>
    <n v="0"/>
    <n v="564"/>
    <n v="564"/>
    <n v="0"/>
    <n v="0"/>
    <n v="0"/>
    <n v="0"/>
    <n v="0"/>
    <n v="0"/>
    <n v="0"/>
    <n v="0"/>
    <n v="0"/>
    <n v="564"/>
    <n v="0"/>
    <n v="0"/>
    <n v="0"/>
  </r>
  <r>
    <x v="9"/>
    <x v="2"/>
    <x v="3"/>
    <n v="1449"/>
    <n v="1657"/>
    <n v="3106"/>
    <n v="0"/>
    <n v="0"/>
    <n v="0"/>
    <n v="0"/>
    <n v="0"/>
    <n v="0"/>
    <n v="0"/>
    <n v="0"/>
    <n v="0"/>
    <n v="3106"/>
    <n v="0"/>
    <n v="0"/>
    <n v="0"/>
  </r>
  <r>
    <x v="9"/>
    <x v="2"/>
    <x v="11"/>
    <n v="0"/>
    <n v="0"/>
    <n v="0"/>
    <n v="0"/>
    <n v="0"/>
    <n v="0"/>
    <n v="0"/>
    <n v="0"/>
    <n v="0"/>
    <n v="4"/>
    <n v="0"/>
    <n v="4"/>
    <n v="4"/>
    <n v="0"/>
    <n v="0"/>
    <n v="0"/>
  </r>
  <r>
    <x v="9"/>
    <x v="2"/>
    <x v="27"/>
    <n v="0"/>
    <n v="0"/>
    <n v="0"/>
    <n v="0"/>
    <n v="0"/>
    <n v="0"/>
    <n v="0"/>
    <n v="0"/>
    <n v="0"/>
    <n v="50"/>
    <n v="0"/>
    <n v="50"/>
    <n v="50"/>
    <n v="0"/>
    <n v="0"/>
    <n v="0"/>
  </r>
  <r>
    <x v="9"/>
    <x v="2"/>
    <x v="26"/>
    <n v="0"/>
    <n v="0"/>
    <n v="0"/>
    <n v="0"/>
    <n v="0"/>
    <n v="0"/>
    <n v="0"/>
    <n v="0"/>
    <n v="0"/>
    <n v="10"/>
    <n v="0"/>
    <n v="10"/>
    <n v="10"/>
    <n v="0"/>
    <n v="0"/>
    <n v="0"/>
  </r>
  <r>
    <x v="9"/>
    <x v="2"/>
    <x v="2"/>
    <n v="0"/>
    <n v="0"/>
    <n v="0"/>
    <n v="0"/>
    <n v="0"/>
    <n v="0"/>
    <n v="0"/>
    <n v="0"/>
    <n v="0"/>
    <n v="1"/>
    <n v="0"/>
    <n v="1"/>
    <n v="1"/>
    <n v="0"/>
    <n v="0"/>
    <n v="0"/>
  </r>
  <r>
    <x v="9"/>
    <x v="3"/>
    <x v="9"/>
    <n v="61598"/>
    <n v="1437"/>
    <n v="63035"/>
    <n v="1197"/>
    <n v="187"/>
    <n v="1384"/>
    <n v="0"/>
    <n v="0"/>
    <n v="0"/>
    <n v="64"/>
    <n v="4"/>
    <n v="68"/>
    <n v="64487"/>
    <n v="6944"/>
    <n v="43"/>
    <n v="6987"/>
  </r>
  <r>
    <x v="9"/>
    <x v="3"/>
    <x v="0"/>
    <n v="69916"/>
    <n v="5356"/>
    <n v="75272"/>
    <n v="1592"/>
    <n v="865"/>
    <n v="2457"/>
    <n v="0"/>
    <n v="0"/>
    <n v="0"/>
    <n v="108"/>
    <n v="10"/>
    <n v="118"/>
    <n v="77847"/>
    <n v="4670"/>
    <n v="0"/>
    <n v="4670"/>
  </r>
  <r>
    <x v="9"/>
    <x v="3"/>
    <x v="11"/>
    <n v="8681"/>
    <n v="1492"/>
    <n v="10173"/>
    <n v="133"/>
    <n v="105"/>
    <n v="238"/>
    <n v="0"/>
    <n v="0"/>
    <n v="0"/>
    <n v="28"/>
    <n v="41"/>
    <n v="69"/>
    <n v="10480"/>
    <n v="275"/>
    <n v="0"/>
    <n v="275"/>
  </r>
  <r>
    <x v="9"/>
    <x v="3"/>
    <x v="13"/>
    <n v="65671"/>
    <n v="1917"/>
    <n v="67588"/>
    <n v="665"/>
    <n v="354"/>
    <n v="1019"/>
    <n v="0"/>
    <n v="0"/>
    <n v="0"/>
    <n v="75"/>
    <n v="61"/>
    <n v="136"/>
    <n v="68743"/>
    <n v="3087"/>
    <n v="0"/>
    <n v="3087"/>
  </r>
  <r>
    <x v="9"/>
    <x v="3"/>
    <x v="3"/>
    <n v="20640"/>
    <n v="5631"/>
    <n v="26271"/>
    <n v="496"/>
    <n v="420"/>
    <n v="916"/>
    <n v="0"/>
    <n v="0"/>
    <n v="0"/>
    <n v="101"/>
    <n v="41"/>
    <n v="142"/>
    <n v="27329"/>
    <n v="482"/>
    <n v="2"/>
    <n v="484"/>
  </r>
  <r>
    <x v="9"/>
    <x v="3"/>
    <x v="7"/>
    <n v="26363"/>
    <n v="6534"/>
    <n v="32897"/>
    <n v="463"/>
    <n v="611"/>
    <n v="1074"/>
    <n v="0"/>
    <n v="0"/>
    <n v="0"/>
    <n v="16"/>
    <n v="3"/>
    <n v="19"/>
    <n v="33990"/>
    <n v="715"/>
    <n v="0"/>
    <n v="715"/>
  </r>
  <r>
    <x v="9"/>
    <x v="3"/>
    <x v="4"/>
    <n v="89290"/>
    <n v="1864"/>
    <n v="91154"/>
    <n v="3644"/>
    <n v="962"/>
    <n v="4606"/>
    <n v="0"/>
    <n v="0"/>
    <n v="0"/>
    <n v="61"/>
    <n v="54"/>
    <n v="115"/>
    <n v="95875"/>
    <n v="18"/>
    <n v="0"/>
    <n v="18"/>
  </r>
  <r>
    <x v="9"/>
    <x v="3"/>
    <x v="8"/>
    <n v="35164"/>
    <n v="2126"/>
    <n v="37290"/>
    <n v="586"/>
    <n v="265"/>
    <n v="851"/>
    <n v="0"/>
    <n v="0"/>
    <n v="0"/>
    <n v="48"/>
    <n v="29"/>
    <n v="77"/>
    <n v="38218"/>
    <n v="0"/>
    <n v="0"/>
    <n v="0"/>
  </r>
  <r>
    <x v="9"/>
    <x v="3"/>
    <x v="6"/>
    <n v="59698"/>
    <n v="3390"/>
    <n v="63088"/>
    <n v="800"/>
    <n v="424"/>
    <n v="1224"/>
    <n v="0"/>
    <n v="0"/>
    <n v="0"/>
    <n v="40"/>
    <n v="34"/>
    <n v="74"/>
    <n v="64386"/>
    <n v="17"/>
    <n v="0"/>
    <n v="17"/>
  </r>
  <r>
    <x v="9"/>
    <x v="4"/>
    <x v="0"/>
    <n v="96431"/>
    <n v="0"/>
    <n v="96431"/>
    <n v="3443"/>
    <n v="65"/>
    <n v="3508"/>
    <n v="0"/>
    <n v="0"/>
    <n v="0"/>
    <n v="52"/>
    <n v="5"/>
    <n v="57"/>
    <n v="99996"/>
    <n v="2220"/>
    <n v="84"/>
    <n v="2304"/>
  </r>
  <r>
    <x v="9"/>
    <x v="4"/>
    <x v="16"/>
    <n v="92593"/>
    <n v="2728"/>
    <n v="95321"/>
    <n v="2375"/>
    <n v="241"/>
    <n v="2616"/>
    <n v="0"/>
    <n v="1"/>
    <n v="1"/>
    <n v="173"/>
    <n v="87"/>
    <n v="260"/>
    <n v="98198"/>
    <n v="5393"/>
    <n v="0"/>
    <n v="5393"/>
  </r>
  <r>
    <x v="9"/>
    <x v="4"/>
    <x v="4"/>
    <n v="66457"/>
    <n v="2202"/>
    <n v="68659"/>
    <n v="3192"/>
    <n v="433"/>
    <n v="3625"/>
    <n v="0"/>
    <n v="0"/>
    <n v="0"/>
    <n v="64"/>
    <n v="40"/>
    <n v="104"/>
    <n v="72388"/>
    <n v="2454"/>
    <n v="0"/>
    <n v="2454"/>
  </r>
  <r>
    <x v="9"/>
    <x v="4"/>
    <x v="6"/>
    <n v="77799"/>
    <n v="1250"/>
    <n v="79049"/>
    <n v="2011"/>
    <n v="123"/>
    <n v="2134"/>
    <n v="0"/>
    <n v="0"/>
    <n v="0"/>
    <n v="185"/>
    <n v="11"/>
    <n v="196"/>
    <n v="81379"/>
    <n v="0"/>
    <n v="0"/>
    <n v="0"/>
  </r>
  <r>
    <x v="9"/>
    <x v="5"/>
    <x v="9"/>
    <n v="81203"/>
    <n v="54"/>
    <n v="81257"/>
    <n v="525"/>
    <n v="42"/>
    <n v="567"/>
    <n v="0"/>
    <n v="1"/>
    <n v="1"/>
    <n v="9"/>
    <n v="9"/>
    <n v="18"/>
    <n v="81843"/>
    <n v="2557"/>
    <n v="0"/>
    <n v="2557"/>
  </r>
  <r>
    <x v="9"/>
    <x v="5"/>
    <x v="36"/>
    <n v="45964"/>
    <n v="3145"/>
    <n v="49109"/>
    <n v="321"/>
    <n v="161"/>
    <n v="482"/>
    <n v="0"/>
    <n v="0"/>
    <n v="0"/>
    <n v="62"/>
    <n v="45"/>
    <n v="107"/>
    <n v="49698"/>
    <n v="4789"/>
    <n v="0"/>
    <n v="4789"/>
  </r>
  <r>
    <x v="9"/>
    <x v="5"/>
    <x v="26"/>
    <n v="60129"/>
    <n v="1487"/>
    <n v="61616"/>
    <n v="619"/>
    <n v="110"/>
    <n v="729"/>
    <n v="0"/>
    <n v="0"/>
    <n v="0"/>
    <n v="19"/>
    <n v="26"/>
    <n v="45"/>
    <n v="62390"/>
    <n v="10725"/>
    <n v="356"/>
    <n v="11081"/>
  </r>
  <r>
    <x v="9"/>
    <x v="5"/>
    <x v="17"/>
    <n v="235120"/>
    <n v="879"/>
    <n v="235999"/>
    <n v="323"/>
    <n v="24"/>
    <n v="347"/>
    <n v="0"/>
    <n v="0"/>
    <n v="0"/>
    <n v="0"/>
    <n v="0"/>
    <n v="0"/>
    <n v="236346"/>
    <n v="122"/>
    <n v="0"/>
    <n v="122"/>
  </r>
  <r>
    <x v="9"/>
    <x v="5"/>
    <x v="7"/>
    <n v="70269"/>
    <n v="3699"/>
    <n v="73968"/>
    <n v="106"/>
    <n v="110"/>
    <n v="216"/>
    <n v="0"/>
    <n v="0"/>
    <n v="0"/>
    <n v="5"/>
    <n v="2"/>
    <n v="7"/>
    <n v="74191"/>
    <n v="21"/>
    <n v="0"/>
    <n v="21"/>
  </r>
  <r>
    <x v="9"/>
    <x v="5"/>
    <x v="4"/>
    <n v="193418"/>
    <n v="4870"/>
    <n v="198288"/>
    <n v="482"/>
    <n v="286"/>
    <n v="768"/>
    <n v="0"/>
    <n v="0"/>
    <n v="0"/>
    <n v="14"/>
    <n v="28"/>
    <n v="42"/>
    <n v="199098"/>
    <n v="5724"/>
    <n v="0"/>
    <n v="5724"/>
  </r>
  <r>
    <x v="9"/>
    <x v="5"/>
    <x v="8"/>
    <n v="30405"/>
    <n v="196"/>
    <n v="30601"/>
    <n v="211"/>
    <n v="116"/>
    <n v="327"/>
    <n v="0"/>
    <n v="0"/>
    <n v="0"/>
    <n v="20"/>
    <n v="34"/>
    <n v="54"/>
    <n v="30982"/>
    <n v="6676"/>
    <n v="0"/>
    <n v="6676"/>
  </r>
  <r>
    <x v="9"/>
    <x v="5"/>
    <x v="6"/>
    <n v="126929"/>
    <n v="4759"/>
    <n v="131688"/>
    <n v="338"/>
    <n v="152"/>
    <n v="490"/>
    <n v="0"/>
    <n v="0"/>
    <n v="0"/>
    <n v="12"/>
    <n v="10"/>
    <n v="22"/>
    <n v="132200"/>
    <n v="932"/>
    <n v="0"/>
    <n v="932"/>
  </r>
  <r>
    <x v="9"/>
    <x v="6"/>
    <x v="9"/>
    <n v="75752"/>
    <n v="445"/>
    <n v="76197"/>
    <n v="176"/>
    <n v="40"/>
    <n v="216"/>
    <n v="0"/>
    <n v="0"/>
    <n v="0"/>
    <n v="12"/>
    <n v="4"/>
    <n v="16"/>
    <n v="76429"/>
    <n v="9553"/>
    <n v="0"/>
    <n v="9553"/>
  </r>
  <r>
    <x v="9"/>
    <x v="6"/>
    <x v="27"/>
    <n v="6802"/>
    <n v="143"/>
    <n v="6945"/>
    <n v="0"/>
    <n v="0"/>
    <n v="0"/>
    <n v="0"/>
    <n v="0"/>
    <n v="0"/>
    <n v="0"/>
    <n v="0"/>
    <n v="0"/>
    <n v="6945"/>
    <n v="258"/>
    <n v="0"/>
    <n v="258"/>
  </r>
  <r>
    <x v="9"/>
    <x v="6"/>
    <x v="28"/>
    <n v="47347"/>
    <n v="2482"/>
    <n v="49829"/>
    <n v="289"/>
    <n v="49"/>
    <n v="338"/>
    <n v="0"/>
    <n v="0"/>
    <n v="0"/>
    <n v="6"/>
    <n v="0"/>
    <n v="6"/>
    <n v="50173"/>
    <n v="44"/>
    <n v="0"/>
    <n v="44"/>
  </r>
  <r>
    <x v="9"/>
    <x v="6"/>
    <x v="29"/>
    <n v="55816"/>
    <n v="1543"/>
    <n v="57359"/>
    <n v="216"/>
    <n v="159"/>
    <n v="375"/>
    <n v="0"/>
    <n v="0"/>
    <n v="0"/>
    <n v="11"/>
    <n v="6"/>
    <n v="17"/>
    <n v="57751"/>
    <n v="39"/>
    <n v="0"/>
    <n v="39"/>
  </r>
  <r>
    <x v="9"/>
    <x v="6"/>
    <x v="7"/>
    <n v="98075"/>
    <n v="12109"/>
    <n v="110184"/>
    <n v="185"/>
    <n v="139"/>
    <n v="324"/>
    <n v="0"/>
    <n v="0"/>
    <n v="0"/>
    <n v="9"/>
    <n v="2"/>
    <n v="11"/>
    <n v="110519"/>
    <n v="6"/>
    <n v="0"/>
    <n v="6"/>
  </r>
  <r>
    <x v="9"/>
    <x v="6"/>
    <x v="4"/>
    <n v="50040"/>
    <n v="1184"/>
    <n v="51224"/>
    <n v="321"/>
    <n v="168"/>
    <n v="489"/>
    <n v="0"/>
    <n v="0"/>
    <n v="0"/>
    <n v="16"/>
    <n v="53"/>
    <n v="69"/>
    <n v="51782"/>
    <n v="42"/>
    <n v="0"/>
    <n v="42"/>
  </r>
  <r>
    <x v="9"/>
    <x v="6"/>
    <x v="8"/>
    <n v="38317"/>
    <n v="380"/>
    <n v="38697"/>
    <n v="300"/>
    <n v="26"/>
    <n v="326"/>
    <n v="0"/>
    <n v="0"/>
    <n v="0"/>
    <n v="15"/>
    <n v="14"/>
    <n v="29"/>
    <n v="39052"/>
    <n v="20013"/>
    <n v="0"/>
    <n v="20013"/>
  </r>
  <r>
    <x v="9"/>
    <x v="6"/>
    <x v="5"/>
    <n v="2762"/>
    <n v="490"/>
    <n v="3252"/>
    <n v="40"/>
    <n v="68"/>
    <n v="108"/>
    <n v="0"/>
    <n v="0"/>
    <n v="0"/>
    <n v="4"/>
    <n v="4"/>
    <n v="8"/>
    <n v="3368"/>
    <n v="0"/>
    <n v="0"/>
    <n v="0"/>
  </r>
  <r>
    <x v="9"/>
    <x v="6"/>
    <x v="6"/>
    <n v="103756"/>
    <n v="1779"/>
    <n v="105535"/>
    <n v="228"/>
    <n v="277"/>
    <n v="505"/>
    <n v="0"/>
    <n v="0"/>
    <n v="0"/>
    <n v="6"/>
    <n v="9"/>
    <n v="15"/>
    <n v="106055"/>
    <n v="0"/>
    <n v="0"/>
    <n v="0"/>
  </r>
  <r>
    <x v="9"/>
    <x v="6"/>
    <x v="36"/>
    <n v="0"/>
    <n v="0"/>
    <n v="0"/>
    <n v="0"/>
    <n v="0"/>
    <n v="0"/>
    <n v="0"/>
    <n v="0"/>
    <n v="0"/>
    <n v="61"/>
    <n v="0"/>
    <n v="61"/>
    <n v="61"/>
    <n v="0"/>
    <n v="0"/>
    <n v="0"/>
  </r>
  <r>
    <x v="9"/>
    <x v="7"/>
    <x v="9"/>
    <n v="187330"/>
    <n v="1398"/>
    <n v="188728"/>
    <n v="447"/>
    <n v="124"/>
    <n v="571"/>
    <n v="0"/>
    <n v="0"/>
    <n v="0"/>
    <n v="133"/>
    <n v="20"/>
    <n v="153"/>
    <n v="189452"/>
    <n v="17563"/>
    <n v="3134"/>
    <n v="20697"/>
  </r>
  <r>
    <x v="9"/>
    <x v="7"/>
    <x v="0"/>
    <n v="360"/>
    <n v="6532"/>
    <n v="6892"/>
    <n v="0"/>
    <n v="0"/>
    <n v="0"/>
    <n v="0"/>
    <n v="0"/>
    <n v="0"/>
    <n v="0"/>
    <n v="0"/>
    <n v="0"/>
    <n v="6892"/>
    <n v="0"/>
    <n v="0"/>
    <n v="0"/>
  </r>
  <r>
    <x v="9"/>
    <x v="7"/>
    <x v="19"/>
    <n v="2270"/>
    <n v="763"/>
    <n v="3033"/>
    <n v="18"/>
    <n v="30"/>
    <n v="48"/>
    <n v="0"/>
    <n v="0"/>
    <n v="0"/>
    <n v="0"/>
    <n v="6"/>
    <n v="6"/>
    <n v="3087"/>
    <n v="1190"/>
    <n v="153"/>
    <n v="1343"/>
  </r>
  <r>
    <x v="9"/>
    <x v="7"/>
    <x v="30"/>
    <n v="49947"/>
    <n v="1265"/>
    <n v="51212"/>
    <n v="159"/>
    <n v="234"/>
    <n v="393"/>
    <n v="0"/>
    <n v="0"/>
    <n v="0"/>
    <n v="138"/>
    <n v="154"/>
    <n v="292"/>
    <n v="51897"/>
    <n v="56"/>
    <n v="6"/>
    <n v="62"/>
  </r>
  <r>
    <x v="9"/>
    <x v="7"/>
    <x v="17"/>
    <n v="153878"/>
    <n v="4236"/>
    <n v="158114"/>
    <n v="234"/>
    <n v="192"/>
    <n v="426"/>
    <n v="0"/>
    <n v="0"/>
    <n v="0"/>
    <n v="82"/>
    <n v="0"/>
    <n v="82"/>
    <n v="158622"/>
    <n v="294"/>
    <n v="0"/>
    <n v="294"/>
  </r>
  <r>
    <x v="9"/>
    <x v="7"/>
    <x v="28"/>
    <n v="85921"/>
    <n v="8408"/>
    <n v="94329"/>
    <n v="288"/>
    <n v="362"/>
    <n v="650"/>
    <n v="0"/>
    <n v="0"/>
    <n v="0"/>
    <n v="21"/>
    <n v="4"/>
    <n v="25"/>
    <n v="95004"/>
    <n v="125"/>
    <n v="3"/>
    <n v="128"/>
  </r>
  <r>
    <x v="9"/>
    <x v="7"/>
    <x v="3"/>
    <n v="64012"/>
    <n v="30235"/>
    <n v="94247"/>
    <n v="376"/>
    <n v="513"/>
    <n v="889"/>
    <n v="0"/>
    <n v="0"/>
    <n v="0"/>
    <n v="86"/>
    <n v="101"/>
    <n v="187"/>
    <n v="95323"/>
    <n v="612"/>
    <n v="0"/>
    <n v="612"/>
  </r>
  <r>
    <x v="9"/>
    <x v="7"/>
    <x v="7"/>
    <n v="177214"/>
    <n v="19669"/>
    <n v="196883"/>
    <n v="597"/>
    <n v="457"/>
    <n v="1054"/>
    <n v="0"/>
    <n v="0"/>
    <n v="0"/>
    <n v="56"/>
    <n v="20"/>
    <n v="76"/>
    <n v="198013"/>
    <n v="16"/>
    <n v="1"/>
    <n v="17"/>
  </r>
  <r>
    <x v="9"/>
    <x v="7"/>
    <x v="4"/>
    <n v="227166"/>
    <n v="6191"/>
    <n v="233357"/>
    <n v="1138"/>
    <n v="1209"/>
    <n v="2347"/>
    <n v="0"/>
    <n v="0"/>
    <n v="0"/>
    <n v="116"/>
    <n v="100"/>
    <n v="216"/>
    <n v="235920"/>
    <n v="8440"/>
    <n v="352"/>
    <n v="8792"/>
  </r>
  <r>
    <x v="9"/>
    <x v="7"/>
    <x v="8"/>
    <n v="57742"/>
    <n v="6859"/>
    <n v="64601"/>
    <n v="239"/>
    <n v="471"/>
    <n v="710"/>
    <n v="0"/>
    <n v="0"/>
    <n v="0"/>
    <n v="69"/>
    <n v="243"/>
    <n v="312"/>
    <n v="65623"/>
    <n v="516"/>
    <n v="0"/>
    <n v="516"/>
  </r>
  <r>
    <x v="9"/>
    <x v="7"/>
    <x v="5"/>
    <n v="157768"/>
    <n v="6311"/>
    <n v="164079"/>
    <n v="378"/>
    <n v="383"/>
    <n v="761"/>
    <n v="0"/>
    <n v="0"/>
    <n v="0"/>
    <n v="96"/>
    <n v="24"/>
    <n v="120"/>
    <n v="164960"/>
    <n v="9089"/>
    <n v="405"/>
    <n v="9494"/>
  </r>
  <r>
    <x v="9"/>
    <x v="7"/>
    <x v="6"/>
    <n v="255287"/>
    <n v="8254"/>
    <n v="263541"/>
    <n v="734"/>
    <n v="610"/>
    <n v="1344"/>
    <n v="0"/>
    <n v="8"/>
    <n v="8"/>
    <n v="195"/>
    <n v="109"/>
    <n v="304"/>
    <n v="265197"/>
    <n v="515"/>
    <n v="0"/>
    <n v="515"/>
  </r>
  <r>
    <x v="9"/>
    <x v="7"/>
    <x v="13"/>
    <n v="24357"/>
    <n v="378"/>
    <n v="24735"/>
    <n v="301"/>
    <n v="114"/>
    <n v="415"/>
    <n v="0"/>
    <n v="0"/>
    <n v="0"/>
    <n v="35"/>
    <n v="22"/>
    <n v="57"/>
    <n v="25207"/>
    <n v="1761"/>
    <n v="414"/>
    <n v="2175"/>
  </r>
  <r>
    <x v="9"/>
    <x v="7"/>
    <x v="14"/>
    <n v="12074"/>
    <n v="8001"/>
    <n v="20075"/>
    <n v="25"/>
    <n v="69"/>
    <n v="94"/>
    <n v="0"/>
    <n v="10"/>
    <n v="10"/>
    <n v="8"/>
    <n v="3"/>
    <n v="11"/>
    <n v="20190"/>
    <n v="44"/>
    <n v="0"/>
    <n v="44"/>
  </r>
  <r>
    <x v="9"/>
    <x v="7"/>
    <x v="22"/>
    <n v="0"/>
    <n v="0"/>
    <n v="0"/>
    <n v="0"/>
    <n v="0"/>
    <n v="0"/>
    <n v="0"/>
    <n v="0"/>
    <n v="0"/>
    <n v="113"/>
    <n v="0"/>
    <n v="113"/>
    <n v="113"/>
    <n v="0"/>
    <n v="0"/>
    <n v="0"/>
  </r>
  <r>
    <x v="9"/>
    <x v="7"/>
    <x v="24"/>
    <n v="0"/>
    <n v="0"/>
    <n v="0"/>
    <n v="0"/>
    <n v="0"/>
    <n v="0"/>
    <n v="0"/>
    <n v="0"/>
    <n v="0"/>
    <n v="47"/>
    <n v="0"/>
    <n v="47"/>
    <n v="47"/>
    <n v="0"/>
    <n v="0"/>
    <n v="0"/>
  </r>
  <r>
    <x v="9"/>
    <x v="8"/>
    <x v="9"/>
    <n v="43851"/>
    <n v="3471"/>
    <n v="47322"/>
    <n v="1011"/>
    <n v="298"/>
    <n v="1309"/>
    <n v="0"/>
    <n v="0"/>
    <n v="0"/>
    <n v="18"/>
    <n v="10"/>
    <n v="28"/>
    <n v="48659"/>
    <n v="11964"/>
    <n v="802"/>
    <n v="12766"/>
  </r>
  <r>
    <x v="9"/>
    <x v="8"/>
    <x v="28"/>
    <n v="178552"/>
    <n v="8850"/>
    <n v="187402"/>
    <n v="2389"/>
    <n v="617"/>
    <n v="3006"/>
    <n v="0"/>
    <n v="0"/>
    <n v="0"/>
    <n v="35"/>
    <n v="19"/>
    <n v="54"/>
    <n v="190462"/>
    <n v="1397"/>
    <n v="29"/>
    <n v="1426"/>
  </r>
  <r>
    <x v="9"/>
    <x v="8"/>
    <x v="7"/>
    <n v="100958"/>
    <n v="14736"/>
    <n v="115694"/>
    <n v="1764"/>
    <n v="1001"/>
    <n v="2765"/>
    <n v="0"/>
    <n v="0"/>
    <n v="0"/>
    <n v="1"/>
    <n v="1"/>
    <n v="2"/>
    <n v="118461"/>
    <n v="1064"/>
    <n v="25"/>
    <n v="1089"/>
  </r>
  <r>
    <x v="9"/>
    <x v="8"/>
    <x v="23"/>
    <n v="14970"/>
    <n v="8787"/>
    <n v="23757"/>
    <n v="306"/>
    <n v="374"/>
    <n v="680"/>
    <n v="0"/>
    <n v="0"/>
    <n v="0"/>
    <n v="49"/>
    <n v="2"/>
    <n v="51"/>
    <n v="24488"/>
    <n v="212"/>
    <n v="0"/>
    <n v="212"/>
  </r>
  <r>
    <x v="9"/>
    <x v="8"/>
    <x v="31"/>
    <n v="67639"/>
    <n v="5781"/>
    <n v="73420"/>
    <n v="2362"/>
    <n v="2014"/>
    <n v="4376"/>
    <n v="0"/>
    <n v="0"/>
    <n v="0"/>
    <n v="51"/>
    <n v="24"/>
    <n v="75"/>
    <n v="77871"/>
    <n v="0"/>
    <n v="7"/>
    <n v="7"/>
  </r>
  <r>
    <x v="9"/>
    <x v="8"/>
    <x v="4"/>
    <n v="111369"/>
    <n v="4066"/>
    <n v="115435"/>
    <n v="6047"/>
    <n v="1232"/>
    <n v="7279"/>
    <n v="0"/>
    <n v="0"/>
    <n v="0"/>
    <n v="118"/>
    <n v="37"/>
    <n v="155"/>
    <n v="122869"/>
    <n v="17"/>
    <n v="0"/>
    <n v="17"/>
  </r>
  <r>
    <x v="9"/>
    <x v="8"/>
    <x v="32"/>
    <n v="31593"/>
    <n v="9548"/>
    <n v="41141"/>
    <n v="1610"/>
    <n v="770"/>
    <n v="2380"/>
    <n v="0"/>
    <n v="3"/>
    <n v="3"/>
    <n v="18"/>
    <n v="33"/>
    <n v="51"/>
    <n v="43575"/>
    <n v="165"/>
    <n v="254"/>
    <n v="419"/>
  </r>
  <r>
    <x v="9"/>
    <x v="8"/>
    <x v="8"/>
    <n v="51478"/>
    <n v="1879"/>
    <n v="53357"/>
    <n v="1444"/>
    <n v="374"/>
    <n v="1818"/>
    <n v="0"/>
    <n v="0"/>
    <n v="0"/>
    <n v="18"/>
    <n v="49"/>
    <n v="67"/>
    <n v="55242"/>
    <n v="4074"/>
    <n v="16"/>
    <n v="4090"/>
  </r>
  <r>
    <x v="9"/>
    <x v="8"/>
    <x v="6"/>
    <n v="204638"/>
    <n v="7638"/>
    <n v="212276"/>
    <n v="2059"/>
    <n v="2454"/>
    <n v="4513"/>
    <n v="0"/>
    <n v="0"/>
    <n v="0"/>
    <n v="36"/>
    <n v="12"/>
    <n v="48"/>
    <n v="216837"/>
    <n v="1858"/>
    <n v="22"/>
    <n v="18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24" applyNumberFormats="0" applyBorderFormats="0" applyFontFormats="0" applyPatternFormats="0" applyAlignmentFormats="0" applyWidthHeightFormats="1" dataCaption="Valores" grandTotalCaption="Total Gral" updatedVersion="4" minRefreshableVersion="3" useAutoFormatting="1" itemPrintTitles="1" createdVersion="4" indent="0" outline="1" outlineData="1" multipleFieldFilters="0" chartFormat="1" rowHeaderCaption="Centro de Canjes" colHeaderCaption="AÑO">
  <location ref="A4:L15" firstHeaderRow="1" firstDataRow="2" firstDataCol="1" rowPageCount="1" colPageCount="1"/>
  <pivotFields count="19">
    <pivotField axis="axisCol" numFmtId="1" multipleItemSelectionAllowed="1" showAll="0">
      <items count="11">
        <item x="9"/>
        <item x="8"/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1">
        <item x="0"/>
        <item sd="0" x="1"/>
        <item sd="0" m="1" x="9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name="EMPRESAS" axis="axisPage" multipleItemSelectionAllowed="1" showAll="0">
      <items count="50">
        <item x="9"/>
        <item x="10"/>
        <item x="36"/>
        <item x="0"/>
        <item x="11"/>
        <item x="18"/>
        <item x="27"/>
        <item x="1"/>
        <item x="2"/>
        <item x="19"/>
        <item x="20"/>
        <item x="30"/>
        <item x="12"/>
        <item x="26"/>
        <item x="21"/>
        <item m="1" x="39"/>
        <item m="1" x="40"/>
        <item x="22"/>
        <item x="13"/>
        <item x="17"/>
        <item m="1" x="37"/>
        <item x="28"/>
        <item x="3"/>
        <item x="29"/>
        <item x="7"/>
        <item x="33"/>
        <item x="14"/>
        <item x="15"/>
        <item m="1" x="46"/>
        <item m="1" x="47"/>
        <item x="24"/>
        <item x="35"/>
        <item m="1" x="41"/>
        <item x="16"/>
        <item m="1" x="42"/>
        <item x="31"/>
        <item m="1" x="45"/>
        <item x="34"/>
        <item x="23"/>
        <item m="1" x="48"/>
        <item x="32"/>
        <item m="1" x="43"/>
        <item x="8"/>
        <item x="25"/>
        <item x="5"/>
        <item x="6"/>
        <item x="4"/>
        <item m="1" x="44"/>
        <item m="1" x="38"/>
        <item t="default"/>
      </items>
    </pivotField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showAll="0"/>
    <pivotField showAll="0"/>
    <pivotField showAll="0"/>
  </pivotFields>
  <rowFields count="1">
    <field x="1"/>
  </rowFields>
  <rowItems count="1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2" hier="-1"/>
  </pageFields>
  <dataFields count="1">
    <dataField name="CANJE" fld="15" baseField="1" baseItem="0" numFmtId="41"/>
  </dataFields>
  <formats count="8">
    <format dxfId="65">
      <pivotArea outline="0" fieldPosition="0">
        <references count="1">
          <reference field="4294967294" count="1">
            <x v="0"/>
          </reference>
        </references>
      </pivotArea>
    </format>
    <format dxfId="64">
      <pivotArea field="1" type="button" dataOnly="0" labelOnly="1" outline="0" axis="axisRow" fieldPosition="0"/>
    </format>
    <format dxfId="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2">
      <pivotArea grandRow="1" outline="0" collapsedLevelsAreSubtotals="1" fieldPosition="0"/>
    </format>
    <format dxfId="61">
      <pivotArea dataOnly="0" labelOnly="1" grandRow="1" outline="0" fieldPosition="0"/>
    </format>
    <format dxfId="60">
      <pivotArea type="origin" dataOnly="0" labelOnly="1" outline="0" fieldPosition="0"/>
    </format>
    <format dxfId="59">
      <pivotArea dataOnly="0" labelOnly="1" fieldPosition="0">
        <references count="1">
          <reference field="0" count="0"/>
        </references>
      </pivotArea>
    </format>
    <format dxfId="58">
      <pivotArea dataOnly="0" labelOnly="1" grandCol="1" outline="0" fieldPosition="0"/>
    </format>
  </formats>
  <chartFormats count="2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3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9"/>
          </reference>
        </references>
      </pivotArea>
    </chartFormat>
    <chartFormat chart="0" format="33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9"/>
          </reference>
        </references>
      </pivotArea>
    </chartFormat>
    <chartFormat chart="0" format="34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9"/>
          </reference>
        </references>
      </pivotArea>
    </chartFormat>
    <chartFormat chart="0" format="35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9"/>
          </reference>
        </references>
      </pivotArea>
    </chartFormat>
    <chartFormat chart="0" format="36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9"/>
          </reference>
        </references>
      </pivotArea>
    </chartFormat>
    <chartFormat chart="0" format="37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9"/>
          </reference>
        </references>
      </pivotArea>
    </chartFormat>
    <chartFormat chart="0" format="38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9"/>
          </reference>
        </references>
      </pivotArea>
    </chartFormat>
    <chartFormat chart="0" format="39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9"/>
          </reference>
        </references>
      </pivotArea>
    </chartFormat>
    <chartFormat chart="0" format="40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9"/>
          </reference>
        </references>
      </pivotArea>
    </chartFormat>
    <chartFormat chart="0" format="4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9"/>
          </reference>
        </references>
      </pivotArea>
    </chartFormat>
  </chartFormats>
  <pivotTableStyleInfo name="PivotStyleDark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C6CEA7-ED39-4968-9C5A-65F94D7B961A}" name="TablaDinámica1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chartFormat="1" rowHeaderCaption="Empresa" colHeaderCaption="AÑO">
  <location ref="A5:L44" firstHeaderRow="1" firstDataRow="2" firstDataCol="1"/>
  <pivotFields count="19">
    <pivotField name="PERIODO" axis="axisCol" numFmtId="1" multipleItemSelectionAllowed="1" showAll="0">
      <items count="11">
        <item x="9"/>
        <item x="8"/>
        <item x="0"/>
        <item x="1"/>
        <item x="2"/>
        <item x="3"/>
        <item x="4"/>
        <item x="5"/>
        <item x="6"/>
        <item x="7"/>
        <item t="default"/>
      </items>
    </pivotField>
    <pivotField axis="axisRow" multipleItemSelectionAllowed="1" showAll="0">
      <items count="11">
        <item x="0"/>
        <item x="1"/>
        <item m="1" x="9"/>
        <item x="2"/>
        <item x="3"/>
        <item x="4"/>
        <item x="5"/>
        <item x="6"/>
        <item x="7"/>
        <item x="8"/>
        <item t="default"/>
      </items>
    </pivotField>
    <pivotField axis="axisRow" showAll="0" sortType="ascending">
      <items count="50">
        <item sd="0" x="9"/>
        <item sd="0" x="10"/>
        <item sd="0" x="36"/>
        <item sd="0" x="0"/>
        <item m="1" x="38"/>
        <item sd="0" x="11"/>
        <item sd="0" x="18"/>
        <item sd="0" x="27"/>
        <item sd="0" x="1"/>
        <item sd="0" x="2"/>
        <item sd="0" x="19"/>
        <item sd="0" x="20"/>
        <item sd="0" x="30"/>
        <item sd="0" x="12"/>
        <item sd="0" x="26"/>
        <item sd="0" x="21"/>
        <item m="1" x="44"/>
        <item m="1" x="39"/>
        <item m="1" x="40"/>
        <item sd="0" x="22"/>
        <item sd="0" x="13"/>
        <item sd="0" x="17"/>
        <item m="1" x="37"/>
        <item sd="0" x="28"/>
        <item sd="0" x="3"/>
        <item sd="0" x="29"/>
        <item sd="0" x="7"/>
        <item sd="0" x="33"/>
        <item sd="0" x="14"/>
        <item sd="0" x="15"/>
        <item m="1" x="46"/>
        <item m="1" x="47"/>
        <item sd="0" x="24"/>
        <item sd="0" x="35"/>
        <item m="1" x="41"/>
        <item sd="0" x="16"/>
        <item m="1" x="42"/>
        <item sd="0" x="31"/>
        <item m="1" x="45"/>
        <item sd="0" x="34"/>
        <item sd="0" x="23"/>
        <item m="1" x="48"/>
        <item sd="0" x="32"/>
        <item m="1" x="43"/>
        <item sd="0" x="8"/>
        <item sd="0" x="25"/>
        <item sd="0" x="5"/>
        <item sd="0" x="6"/>
        <item sd="0" x="4"/>
        <item t="default"/>
      </items>
    </pivotField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showAll="0"/>
    <pivotField showAll="0"/>
    <pivotField showAll="0"/>
  </pivotFields>
  <rowFields count="2">
    <field x="2"/>
    <field x="1"/>
  </rowFields>
  <rowItems count="38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2"/>
    </i>
    <i>
      <x v="33"/>
    </i>
    <i>
      <x v="35"/>
    </i>
    <i>
      <x v="37"/>
    </i>
    <i>
      <x v="39"/>
    </i>
    <i>
      <x v="40"/>
    </i>
    <i>
      <x v="42"/>
    </i>
    <i>
      <x v="44"/>
    </i>
    <i>
      <x v="45"/>
    </i>
    <i>
      <x v="46"/>
    </i>
    <i>
      <x v="47"/>
    </i>
    <i>
      <x v="48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ANJE TOTAL " fld="15" baseField="2" baseItem="0" numFmtId="41"/>
  </dataFields>
  <formats count="15"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2">
      <pivotArea grandRow="1" outline="0" collapsedLevelsAreSubtotals="1" fieldPosition="0"/>
    </format>
    <format dxfId="3">
      <pivotArea grandRow="1" outline="0" collapsedLevelsAreSubtotals="1" fieldPosition="0"/>
    </format>
    <format dxfId="4">
      <pivotArea grandRow="1" outline="0" collapsedLevelsAreSubtotals="1" fieldPosition="0"/>
    </format>
    <format dxfId="5">
      <pivotArea dataOnly="0" labelOnly="1" grandRow="1" outline="0" fieldPosition="0"/>
    </format>
    <format dxfId="6">
      <pivotArea grandRow="1" outline="0" collapsedLevelsAreSubtotals="1" fieldPosition="0"/>
    </format>
    <format dxfId="7">
      <pivotArea dataOnly="0" labelOnly="1" grandRow="1" outline="0" fieldPosition="0"/>
    </format>
    <format dxfId="8">
      <pivotArea type="origin" dataOnly="0" labelOnly="1" outline="0" fieldPosition="0"/>
    </format>
    <format dxfId="9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11">
      <pivotArea field="2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3">
      <pivotArea dataOnly="0" labelOnly="1" grandCol="1" outline="0" fieldPosition="0"/>
    </format>
    <format dxfId="14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" cacheId="24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Centro de Canjes" colHeaderCaption="AÑO">
  <location ref="A5:L15" firstHeaderRow="1" firstDataRow="2" firstDataCol="1" rowPageCount="1" colPageCount="1"/>
  <pivotFields count="19">
    <pivotField axis="axisCol" numFmtId="1" showAll="0">
      <items count="11">
        <item x="9"/>
        <item x="8"/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1">
        <item x="0"/>
        <item x="1"/>
        <item m="1" x="9"/>
        <item x="2"/>
        <item x="3"/>
        <item x="4"/>
        <item x="5"/>
        <item x="6"/>
        <item x="7"/>
        <item x="8"/>
        <item t="default"/>
      </items>
    </pivotField>
    <pivotField axis="axisPage" multipleItemSelectionAllowed="1" showAll="0">
      <items count="50">
        <item x="9"/>
        <item h="1" x="10"/>
        <item h="1" x="36"/>
        <item h="1" x="0"/>
        <item m="1" x="38"/>
        <item h="1" x="11"/>
        <item h="1" x="18"/>
        <item h="1" x="27"/>
        <item h="1" x="1"/>
        <item h="1" x="2"/>
        <item h="1" x="19"/>
        <item h="1" x="20"/>
        <item h="1" x="30"/>
        <item h="1" x="12"/>
        <item h="1" x="26"/>
        <item h="1" x="21"/>
        <item m="1" x="44"/>
        <item m="1" x="39"/>
        <item m="1" x="40"/>
        <item h="1" x="22"/>
        <item h="1" x="13"/>
        <item h="1" x="17"/>
        <item m="1" x="37"/>
        <item h="1" x="28"/>
        <item h="1" x="3"/>
        <item h="1" x="29"/>
        <item h="1" x="7"/>
        <item h="1" x="33"/>
        <item h="1" x="14"/>
        <item h="1" x="15"/>
        <item m="1" x="46"/>
        <item m="1" x="47"/>
        <item h="1" x="24"/>
        <item h="1" x="35"/>
        <item m="1" x="41"/>
        <item h="1" x="16"/>
        <item m="1" x="42"/>
        <item h="1" x="31"/>
        <item m="1" x="45"/>
        <item h="1" x="34"/>
        <item h="1" x="23"/>
        <item m="1" x="48"/>
        <item h="1" x="32"/>
        <item m="1" x="43"/>
        <item h="1" x="8"/>
        <item h="1" x="25"/>
        <item h="1" x="5"/>
        <item h="1" x="6"/>
        <item h="1" x="4"/>
        <item t="default"/>
      </items>
    </pivotField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dataField="1" showAll="0"/>
  </pivotFields>
  <rowFields count="1">
    <field x="1"/>
  </rowFields>
  <rowItems count="9">
    <i>
      <x/>
    </i>
    <i>
      <x v="1"/>
    </i>
    <i>
      <x v="3"/>
    </i>
    <i>
      <x v="4"/>
    </i>
    <i>
      <x v="6"/>
    </i>
    <i>
      <x v="7"/>
    </i>
    <i>
      <x v="8"/>
    </i>
    <i>
      <x v="9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2" hier="-1"/>
  </pageFields>
  <dataFields count="1">
    <dataField name="Canje Comunitarios" fld="18" baseField="1" baseItem="0" numFmtId="41"/>
  </dataFields>
  <formats count="1">
    <format dxfId="55">
      <pivotArea dataOnly="0" labelOnly="1" fieldPosition="0">
        <references count="1">
          <reference field="0" count="0"/>
        </references>
      </pivotArea>
    </format>
  </formats>
  <chartFormats count="20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</chart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2:S934" totalsRowCount="1" headerRowDxfId="54" dataDxfId="53">
  <autoFilter ref="A2:S933" xr:uid="{00000000-0009-0000-0100-000002000000}"/>
  <tableColumns count="19">
    <tableColumn id="1" xr3:uid="{00000000-0010-0000-0000-000001000000}" name="PERIODO" dataDxfId="52" totalsRowDxfId="51"/>
    <tableColumn id="2" xr3:uid="{00000000-0010-0000-0000-000002000000}" name="CENTRO DE CANJE" dataDxfId="50" totalsRowDxfId="49"/>
    <tableColumn id="3" xr3:uid="{00000000-0010-0000-0000-000003000000}" name="EMPRESA" dataDxfId="48" totalsRowDxfId="47"/>
    <tableColumn id="4" xr3:uid="{00000000-0010-0000-0000-000004000000}" name="10 AP" totalsRowFunction="sum" dataDxfId="46" totalsRowDxfId="45"/>
    <tableColumn id="6" xr3:uid="{00000000-0010-0000-0000-000006000000}" name="10 VEN." totalsRowFunction="sum" dataDxfId="44" totalsRowDxfId="43"/>
    <tableColumn id="5" xr3:uid="{00000000-0010-0000-0000-000005000000}" name="10 TOT" totalsRowFunction="custom" dataDxfId="42" totalsRowDxfId="41">
      <totalsRowFormula>+Tabla2[[#Totals],[10 AP]]+Tabla2[[#Totals],[10 VEN.]]</totalsRowFormula>
    </tableColumn>
    <tableColumn id="7" xr3:uid="{00000000-0010-0000-0000-000007000000}" name="15 AP" totalsRowFunction="sum" dataDxfId="40" totalsRowDxfId="39"/>
    <tableColumn id="9" xr3:uid="{00000000-0010-0000-0000-000009000000}" name="15 VEN" totalsRowFunction="sum" dataDxfId="38" totalsRowDxfId="37"/>
    <tableColumn id="8" xr3:uid="{00000000-0010-0000-0000-000008000000}" name="15 TOT" totalsRowFunction="sum" dataDxfId="36" totalsRowDxfId="35"/>
    <tableColumn id="10" xr3:uid="{00000000-0010-0000-0000-00000A000000}" name="30 AP" totalsRowFunction="sum" dataDxfId="34" totalsRowDxfId="33"/>
    <tableColumn id="12" xr3:uid="{00000000-0010-0000-0000-00000C000000}" name="30 VEN." totalsRowFunction="sum" dataDxfId="32" totalsRowDxfId="31"/>
    <tableColumn id="11" xr3:uid="{00000000-0010-0000-0000-00000B000000}" name="30 TOT " totalsRowFunction="sum" dataDxfId="30" totalsRowDxfId="29"/>
    <tableColumn id="13" xr3:uid="{00000000-0010-0000-0000-00000D000000}" name="45 AP" totalsRowFunction="sum" dataDxfId="28" totalsRowDxfId="27"/>
    <tableColumn id="15" xr3:uid="{00000000-0010-0000-0000-00000F000000}" name="45 VEN." totalsRowFunction="sum" dataDxfId="26" totalsRowDxfId="25"/>
    <tableColumn id="14" xr3:uid="{00000000-0010-0000-0000-00000E000000}" name="45 TOT" totalsRowFunction="sum" dataDxfId="24" totalsRowDxfId="23"/>
    <tableColumn id="18" xr3:uid="{00000000-0010-0000-0000-000012000000}" name="TOT GRAL" totalsRowFunction="sum" dataDxfId="22" totalsRowDxfId="21"/>
    <tableColumn id="19" xr3:uid="{00000000-0010-0000-0000-000013000000}" name="Pintados" totalsRowFunction="sum" dataDxfId="20" totalsRowDxfId="19"/>
    <tableColumn id="20" xr3:uid="{00000000-0010-0000-0000-000014000000}" name="Sin Pintar" totalsRowFunction="sum" dataDxfId="18" totalsRowDxfId="17"/>
    <tableColumn id="21" xr3:uid="{00000000-0010-0000-0000-000015000000}" name="Total Comunitarios" totalsRowFunction="sum" dataDxfId="16" totalsRow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5"/>
  <sheetViews>
    <sheetView showGridLines="0" workbookViewId="0">
      <selection activeCell="P19" sqref="P19"/>
    </sheetView>
  </sheetViews>
  <sheetFormatPr baseColWidth="10" defaultRowHeight="15" x14ac:dyDescent="0.25"/>
  <cols>
    <col min="1" max="1" width="38.42578125" customWidth="1"/>
    <col min="2" max="2" width="11" bestFit="1" customWidth="1"/>
    <col min="3" max="11" width="10" bestFit="1" customWidth="1"/>
    <col min="12" max="12" width="11" bestFit="1" customWidth="1"/>
    <col min="13" max="15" width="8.42578125" customWidth="1"/>
    <col min="16" max="16" width="7.42578125" customWidth="1"/>
    <col min="17" max="20" width="8.42578125" customWidth="1"/>
    <col min="21" max="21" width="7.42578125" customWidth="1"/>
    <col min="22" max="22" width="16.7109375" customWidth="1"/>
    <col min="23" max="23" width="17.85546875" customWidth="1"/>
    <col min="24" max="25" width="8.42578125" customWidth="1"/>
    <col min="26" max="26" width="7.42578125" customWidth="1"/>
    <col min="27" max="30" width="8.42578125" customWidth="1"/>
    <col min="31" max="31" width="7.42578125" customWidth="1"/>
    <col min="32" max="32" width="10.85546875" customWidth="1"/>
    <col min="33" max="33" width="16.7109375" customWidth="1"/>
    <col min="34" max="34" width="17.85546875" customWidth="1"/>
    <col min="35" max="35" width="8.42578125" customWidth="1"/>
    <col min="36" max="36" width="7.42578125" customWidth="1"/>
    <col min="37" max="40" width="8.42578125" customWidth="1"/>
    <col min="41" max="41" width="7.42578125" customWidth="1"/>
    <col min="42" max="43" width="10.85546875" customWidth="1"/>
    <col min="44" max="44" width="16.7109375" customWidth="1"/>
    <col min="45" max="45" width="17.85546875" customWidth="1"/>
    <col min="46" max="46" width="7.42578125" customWidth="1"/>
    <col min="47" max="50" width="8.42578125" customWidth="1"/>
    <col min="51" max="51" width="7.42578125" customWidth="1"/>
    <col min="52" max="54" width="10.85546875" customWidth="1"/>
    <col min="55" max="55" width="16.7109375" customWidth="1"/>
    <col min="56" max="56" width="17.85546875" customWidth="1"/>
    <col min="57" max="60" width="8.42578125" customWidth="1"/>
    <col min="61" max="61" width="7.42578125" customWidth="1"/>
    <col min="62" max="62" width="11" customWidth="1"/>
    <col min="63" max="65" width="10.85546875" customWidth="1"/>
    <col min="66" max="66" width="16.7109375" customWidth="1"/>
    <col min="67" max="67" width="17.85546875" customWidth="1"/>
    <col min="68" max="145" width="5.5703125" customWidth="1"/>
    <col min="146" max="529" width="6.5703125" customWidth="1"/>
    <col min="530" max="849" width="7.5703125" customWidth="1"/>
    <col min="850" max="850" width="12.5703125" bestFit="1" customWidth="1"/>
  </cols>
  <sheetData>
    <row r="2" spans="1:12" ht="18.75" x14ac:dyDescent="0.3">
      <c r="A2" s="12" t="s">
        <v>68</v>
      </c>
      <c r="B2" t="s">
        <v>65</v>
      </c>
      <c r="D2" s="23" t="s">
        <v>77</v>
      </c>
      <c r="E2" s="23"/>
      <c r="F2" s="23"/>
      <c r="G2" s="23"/>
      <c r="H2" s="23"/>
      <c r="I2" s="23"/>
      <c r="J2" s="23"/>
    </row>
    <row r="3" spans="1:12" ht="21" customHeight="1" x14ac:dyDescent="0.25">
      <c r="A3" s="21" t="s">
        <v>76</v>
      </c>
    </row>
    <row r="4" spans="1:12" ht="20.100000000000001" customHeight="1" x14ac:dyDescent="0.25">
      <c r="A4" s="16" t="s">
        <v>70</v>
      </c>
      <c r="B4" s="12" t="s">
        <v>69</v>
      </c>
    </row>
    <row r="5" spans="1:12" ht="20.100000000000001" customHeight="1" x14ac:dyDescent="0.25">
      <c r="A5" s="16" t="s">
        <v>67</v>
      </c>
      <c r="B5" s="18">
        <v>2011</v>
      </c>
      <c r="C5" s="18">
        <v>2012</v>
      </c>
      <c r="D5" s="18">
        <v>2013</v>
      </c>
      <c r="E5" s="18">
        <v>2014</v>
      </c>
      <c r="F5" s="18">
        <v>2015</v>
      </c>
      <c r="G5" s="18">
        <v>2016</v>
      </c>
      <c r="H5" s="18">
        <v>2017</v>
      </c>
      <c r="I5" s="18">
        <v>2018</v>
      </c>
      <c r="J5" s="18">
        <v>2019</v>
      </c>
      <c r="K5" s="18">
        <v>2020</v>
      </c>
      <c r="L5" s="18" t="s">
        <v>71</v>
      </c>
    </row>
    <row r="6" spans="1:12" ht="20.100000000000001" customHeight="1" x14ac:dyDescent="0.25">
      <c r="A6" s="13" t="s">
        <v>33</v>
      </c>
      <c r="B6" s="14">
        <v>110465</v>
      </c>
      <c r="C6" s="14">
        <v>53466</v>
      </c>
      <c r="D6" s="14">
        <v>104218</v>
      </c>
      <c r="E6" s="14">
        <v>64253</v>
      </c>
      <c r="F6" s="14">
        <v>58573</v>
      </c>
      <c r="G6" s="14"/>
      <c r="H6" s="14"/>
      <c r="I6" s="14"/>
      <c r="J6" s="14"/>
      <c r="K6" s="14"/>
      <c r="L6" s="14">
        <v>390975</v>
      </c>
    </row>
    <row r="7" spans="1:12" ht="20.100000000000001" customHeight="1" x14ac:dyDescent="0.25">
      <c r="A7" s="13" t="s">
        <v>34</v>
      </c>
      <c r="B7" s="14">
        <v>3397859</v>
      </c>
      <c r="C7" s="14">
        <v>3161093</v>
      </c>
      <c r="D7" s="14">
        <v>3327438</v>
      </c>
      <c r="E7" s="14">
        <v>2849247</v>
      </c>
      <c r="F7" s="14">
        <v>2245868</v>
      </c>
      <c r="G7" s="14">
        <v>2607232</v>
      </c>
      <c r="H7" s="14">
        <v>2381445</v>
      </c>
      <c r="I7" s="14">
        <v>2940839</v>
      </c>
      <c r="J7" s="14">
        <v>2866747</v>
      </c>
      <c r="K7" s="14">
        <v>3279832</v>
      </c>
      <c r="L7" s="14">
        <v>29057600</v>
      </c>
    </row>
    <row r="8" spans="1:12" ht="20.100000000000001" customHeight="1" x14ac:dyDescent="0.25">
      <c r="A8" s="13" t="s">
        <v>35</v>
      </c>
      <c r="B8" s="14">
        <v>1967781</v>
      </c>
      <c r="C8" s="14">
        <v>1753910</v>
      </c>
      <c r="D8" s="14">
        <v>1806516</v>
      </c>
      <c r="E8" s="14">
        <v>1356285</v>
      </c>
      <c r="F8" s="14">
        <v>1324093</v>
      </c>
      <c r="G8" s="14">
        <v>1486218</v>
      </c>
      <c r="H8" s="14">
        <v>1516384</v>
      </c>
      <c r="I8" s="14">
        <v>1578314</v>
      </c>
      <c r="J8" s="14">
        <v>1765758</v>
      </c>
      <c r="K8" s="14">
        <v>1764264</v>
      </c>
      <c r="L8" s="14">
        <v>16319523</v>
      </c>
    </row>
    <row r="9" spans="1:12" ht="20.100000000000001" customHeight="1" x14ac:dyDescent="0.25">
      <c r="A9" s="13" t="s">
        <v>36</v>
      </c>
      <c r="B9" s="14">
        <v>481355</v>
      </c>
      <c r="C9" s="14">
        <v>362192</v>
      </c>
      <c r="D9" s="14">
        <v>288576</v>
      </c>
      <c r="E9" s="14">
        <v>348269</v>
      </c>
      <c r="F9" s="14">
        <v>176347</v>
      </c>
      <c r="G9" s="14"/>
      <c r="H9" s="14"/>
      <c r="I9" s="14"/>
      <c r="J9" s="14"/>
      <c r="K9" s="14"/>
      <c r="L9" s="14">
        <v>1656739</v>
      </c>
    </row>
    <row r="10" spans="1:12" ht="20.100000000000001" customHeight="1" x14ac:dyDescent="0.25">
      <c r="A10" s="13" t="s">
        <v>37</v>
      </c>
      <c r="B10" s="14">
        <v>351961</v>
      </c>
      <c r="C10" s="14">
        <v>317946</v>
      </c>
      <c r="D10" s="14">
        <v>324341</v>
      </c>
      <c r="E10" s="14">
        <v>325562</v>
      </c>
      <c r="F10" s="14">
        <v>339617</v>
      </c>
      <c r="G10" s="14">
        <v>460978</v>
      </c>
      <c r="H10" s="14">
        <v>477218</v>
      </c>
      <c r="I10" s="14">
        <v>405331</v>
      </c>
      <c r="J10" s="14">
        <v>228175</v>
      </c>
      <c r="K10" s="14">
        <v>133629</v>
      </c>
      <c r="L10" s="14">
        <v>3364758</v>
      </c>
    </row>
    <row r="11" spans="1:12" ht="20.100000000000001" customHeight="1" x14ac:dyDescent="0.25">
      <c r="A11" s="13" t="s">
        <v>38</v>
      </c>
      <c r="B11" s="14">
        <v>866748</v>
      </c>
      <c r="C11" s="14">
        <v>734605</v>
      </c>
      <c r="D11" s="14">
        <v>869660</v>
      </c>
      <c r="E11" s="14">
        <v>862486</v>
      </c>
      <c r="F11" s="14">
        <v>648793</v>
      </c>
      <c r="G11" s="14">
        <v>881342</v>
      </c>
      <c r="H11" s="14">
        <v>838468</v>
      </c>
      <c r="I11" s="14">
        <v>943965</v>
      </c>
      <c r="J11" s="14">
        <v>1186091</v>
      </c>
      <c r="K11" s="14">
        <v>1299735</v>
      </c>
      <c r="L11" s="14">
        <v>9131893</v>
      </c>
    </row>
    <row r="12" spans="1:12" ht="20.100000000000001" customHeight="1" x14ac:dyDescent="0.25">
      <c r="A12" s="13" t="s">
        <v>39</v>
      </c>
      <c r="B12" s="14">
        <v>502135</v>
      </c>
      <c r="C12" s="14">
        <v>311742</v>
      </c>
      <c r="D12" s="14">
        <v>419458</v>
      </c>
      <c r="E12" s="14">
        <v>404462</v>
      </c>
      <c r="F12" s="14">
        <v>307997</v>
      </c>
      <c r="G12" s="14">
        <v>320585</v>
      </c>
      <c r="H12" s="14">
        <v>283211</v>
      </c>
      <c r="I12" s="14">
        <v>261873</v>
      </c>
      <c r="J12" s="14">
        <v>349773</v>
      </c>
      <c r="K12" s="14">
        <v>372203</v>
      </c>
      <c r="L12" s="14">
        <v>3533439</v>
      </c>
    </row>
    <row r="13" spans="1:12" ht="20.100000000000001" customHeight="1" x14ac:dyDescent="0.25">
      <c r="A13" s="13" t="s">
        <v>40</v>
      </c>
      <c r="B13" s="14">
        <v>1575547</v>
      </c>
      <c r="C13" s="14">
        <v>1401414</v>
      </c>
      <c r="D13" s="14">
        <v>1138091</v>
      </c>
      <c r="E13" s="14">
        <v>1044928</v>
      </c>
      <c r="F13" s="14">
        <v>1121404</v>
      </c>
      <c r="G13" s="14">
        <v>1106362</v>
      </c>
      <c r="H13" s="14">
        <v>1288745</v>
      </c>
      <c r="I13" s="14">
        <v>1330224</v>
      </c>
      <c r="J13" s="14">
        <v>1378665</v>
      </c>
      <c r="K13" s="14">
        <v>1526873</v>
      </c>
      <c r="L13" s="14">
        <v>12912253</v>
      </c>
    </row>
    <row r="14" spans="1:12" ht="20.100000000000001" customHeight="1" x14ac:dyDescent="0.25">
      <c r="A14" s="13" t="s">
        <v>41</v>
      </c>
      <c r="B14" s="14">
        <v>898464</v>
      </c>
      <c r="C14" s="14">
        <v>920674</v>
      </c>
      <c r="D14" s="14">
        <v>884590</v>
      </c>
      <c r="E14" s="14">
        <v>810524</v>
      </c>
      <c r="F14" s="14">
        <v>755395</v>
      </c>
      <c r="G14" s="14">
        <v>790883</v>
      </c>
      <c r="H14" s="14">
        <v>982845</v>
      </c>
      <c r="I14" s="14">
        <v>905774</v>
      </c>
      <c r="J14" s="14">
        <v>953519</v>
      </c>
      <c r="K14" s="14">
        <v>788670</v>
      </c>
      <c r="L14" s="14">
        <v>8691338</v>
      </c>
    </row>
    <row r="15" spans="1:12" ht="20.100000000000001" customHeight="1" x14ac:dyDescent="0.25">
      <c r="A15" s="15" t="s">
        <v>71</v>
      </c>
      <c r="B15" s="17">
        <v>10152315</v>
      </c>
      <c r="C15" s="17">
        <v>9017042</v>
      </c>
      <c r="D15" s="17">
        <v>9162888</v>
      </c>
      <c r="E15" s="17">
        <v>8066016</v>
      </c>
      <c r="F15" s="17">
        <v>6978087</v>
      </c>
      <c r="G15" s="17">
        <v>7653600</v>
      </c>
      <c r="H15" s="17">
        <v>7768316</v>
      </c>
      <c r="I15" s="17">
        <v>8366320</v>
      </c>
      <c r="J15" s="17">
        <v>8728728</v>
      </c>
      <c r="K15" s="17">
        <v>9165206</v>
      </c>
      <c r="L15" s="17">
        <v>85058518</v>
      </c>
    </row>
  </sheetData>
  <mergeCells count="1">
    <mergeCell ref="D2:J2"/>
  </mergeCell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3"/>
  <sheetViews>
    <sheetView showGridLines="0" tabSelected="1" workbookViewId="0">
      <selection activeCell="J15" sqref="J15"/>
    </sheetView>
  </sheetViews>
  <sheetFormatPr baseColWidth="10" defaultRowHeight="15" x14ac:dyDescent="0.25"/>
  <cols>
    <col min="1" max="1" width="23.5703125" bestFit="1" customWidth="1"/>
    <col min="2" max="12" width="12.7109375" customWidth="1"/>
    <col min="13" max="13" width="12.85546875" customWidth="1"/>
    <col min="14" max="14" width="11.7109375" customWidth="1"/>
    <col min="15" max="15" width="12.85546875" customWidth="1"/>
    <col min="16" max="16" width="11.7109375" customWidth="1"/>
    <col min="17" max="17" width="12.85546875" customWidth="1"/>
    <col min="18" max="18" width="11.7109375" customWidth="1"/>
    <col min="19" max="19" width="12.85546875" customWidth="1"/>
    <col min="20" max="20" width="11.7109375" customWidth="1"/>
    <col min="21" max="21" width="12.85546875" customWidth="1"/>
    <col min="22" max="22" width="16.7109375" customWidth="1"/>
    <col min="23" max="23" width="17.85546875" customWidth="1"/>
    <col min="24" max="59" width="27.5703125" bestFit="1" customWidth="1"/>
    <col min="60" max="60" width="27.5703125" customWidth="1"/>
    <col min="61" max="216" width="27.5703125" bestFit="1" customWidth="1"/>
    <col min="217" max="218" width="19.85546875" bestFit="1" customWidth="1"/>
    <col min="219" max="219" width="20.28515625" bestFit="1" customWidth="1"/>
    <col min="220" max="220" width="19.85546875" bestFit="1" customWidth="1"/>
    <col min="221" max="221" width="22.7109375" bestFit="1" customWidth="1"/>
    <col min="222" max="222" width="32.5703125" bestFit="1" customWidth="1"/>
  </cols>
  <sheetData>
    <row r="2" spans="1:12" ht="19.5" x14ac:dyDescent="0.4">
      <c r="A2" s="19"/>
      <c r="B2" s="19" t="s">
        <v>75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B3" s="20" t="s">
        <v>79</v>
      </c>
    </row>
    <row r="5" spans="1:12" x14ac:dyDescent="0.25">
      <c r="A5" s="29" t="s">
        <v>72</v>
      </c>
      <c r="B5" s="29" t="s">
        <v>69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x14ac:dyDescent="0.25">
      <c r="A6" s="29" t="s">
        <v>73</v>
      </c>
      <c r="B6" s="25">
        <v>2011</v>
      </c>
      <c r="C6" s="25">
        <v>2012</v>
      </c>
      <c r="D6" s="25">
        <v>2013</v>
      </c>
      <c r="E6" s="25">
        <v>2014</v>
      </c>
      <c r="F6" s="25">
        <v>2015</v>
      </c>
      <c r="G6" s="25">
        <v>2016</v>
      </c>
      <c r="H6" s="25">
        <v>2017</v>
      </c>
      <c r="I6" s="25">
        <v>2018</v>
      </c>
      <c r="J6" s="25">
        <v>2019</v>
      </c>
      <c r="K6" s="25">
        <v>2020</v>
      </c>
      <c r="L6" s="26" t="s">
        <v>66</v>
      </c>
    </row>
    <row r="7" spans="1:12" x14ac:dyDescent="0.25">
      <c r="A7" s="13" t="s">
        <v>8</v>
      </c>
      <c r="B7" s="14">
        <v>794767</v>
      </c>
      <c r="C7" s="14">
        <v>681054</v>
      </c>
      <c r="D7" s="14">
        <v>758231</v>
      </c>
      <c r="E7" s="14">
        <v>743918</v>
      </c>
      <c r="F7" s="14">
        <v>564273</v>
      </c>
      <c r="G7" s="14">
        <v>594066</v>
      </c>
      <c r="H7" s="14">
        <v>628674</v>
      </c>
      <c r="I7" s="14">
        <v>711456</v>
      </c>
      <c r="J7" s="14">
        <v>1091792</v>
      </c>
      <c r="K7" s="14">
        <v>1456406</v>
      </c>
      <c r="L7" s="14">
        <v>8024637</v>
      </c>
    </row>
    <row r="8" spans="1:12" x14ac:dyDescent="0.25">
      <c r="A8" s="13" t="s">
        <v>10</v>
      </c>
      <c r="B8" s="14">
        <v>207686</v>
      </c>
      <c r="C8" s="14">
        <v>198864</v>
      </c>
      <c r="D8" s="14">
        <v>187855</v>
      </c>
      <c r="E8" s="14">
        <v>169024</v>
      </c>
      <c r="F8" s="14">
        <v>111155</v>
      </c>
      <c r="G8" s="14">
        <v>139523</v>
      </c>
      <c r="H8" s="14">
        <v>147872</v>
      </c>
      <c r="I8" s="14">
        <v>148674</v>
      </c>
      <c r="J8" s="14">
        <v>170793</v>
      </c>
      <c r="K8" s="14">
        <v>185713</v>
      </c>
      <c r="L8" s="14">
        <v>1667159</v>
      </c>
    </row>
    <row r="9" spans="1:12" x14ac:dyDescent="0.25">
      <c r="A9" s="13" t="s">
        <v>48</v>
      </c>
      <c r="B9" s="14">
        <v>49759</v>
      </c>
      <c r="C9" s="14">
        <v>55214</v>
      </c>
      <c r="D9" s="14"/>
      <c r="E9" s="14"/>
      <c r="F9" s="14"/>
      <c r="G9" s="14"/>
      <c r="H9" s="14"/>
      <c r="I9" s="14"/>
      <c r="J9" s="14"/>
      <c r="K9" s="14"/>
      <c r="L9" s="14">
        <v>104973</v>
      </c>
    </row>
    <row r="10" spans="1:12" x14ac:dyDescent="0.25">
      <c r="A10" s="13" t="s">
        <v>3</v>
      </c>
      <c r="B10" s="14">
        <v>1087866</v>
      </c>
      <c r="C10" s="14">
        <v>987608</v>
      </c>
      <c r="D10" s="14">
        <v>1025437</v>
      </c>
      <c r="E10" s="14">
        <v>804552</v>
      </c>
      <c r="F10" s="14">
        <v>614386</v>
      </c>
      <c r="G10" s="14">
        <v>668699</v>
      </c>
      <c r="H10" s="14">
        <v>687692</v>
      </c>
      <c r="I10" s="14">
        <v>802831</v>
      </c>
      <c r="J10" s="14">
        <v>1037311</v>
      </c>
      <c r="K10" s="14">
        <v>1390354</v>
      </c>
      <c r="L10" s="14">
        <v>9106736</v>
      </c>
    </row>
    <row r="11" spans="1:12" x14ac:dyDescent="0.25">
      <c r="A11" s="13" t="s">
        <v>11</v>
      </c>
      <c r="B11" s="14">
        <v>58442</v>
      </c>
      <c r="C11" s="14">
        <v>59413</v>
      </c>
      <c r="D11" s="14">
        <v>57868</v>
      </c>
      <c r="E11" s="14">
        <v>51373</v>
      </c>
      <c r="F11" s="14">
        <v>64371</v>
      </c>
      <c r="G11" s="14">
        <v>77258</v>
      </c>
      <c r="H11" s="14">
        <v>60027</v>
      </c>
      <c r="I11" s="14">
        <v>15828</v>
      </c>
      <c r="J11" s="14"/>
      <c r="K11" s="14"/>
      <c r="L11" s="14">
        <v>444580</v>
      </c>
    </row>
    <row r="12" spans="1:12" x14ac:dyDescent="0.25">
      <c r="A12" s="13" t="s">
        <v>20</v>
      </c>
      <c r="B12" s="14">
        <v>18077</v>
      </c>
      <c r="C12" s="14">
        <v>20932</v>
      </c>
      <c r="D12" s="14">
        <v>24828</v>
      </c>
      <c r="E12" s="14">
        <v>21852</v>
      </c>
      <c r="F12" s="14">
        <v>22863</v>
      </c>
      <c r="G12" s="14">
        <v>22607</v>
      </c>
      <c r="H12" s="14">
        <v>17738</v>
      </c>
      <c r="I12" s="14">
        <v>29154</v>
      </c>
      <c r="J12" s="14">
        <v>37106</v>
      </c>
      <c r="K12" s="14">
        <v>26122</v>
      </c>
      <c r="L12" s="14">
        <v>241279</v>
      </c>
    </row>
    <row r="13" spans="1:12" x14ac:dyDescent="0.25">
      <c r="A13" s="13" t="s">
        <v>28</v>
      </c>
      <c r="B13" s="14">
        <v>6995</v>
      </c>
      <c r="C13" s="14">
        <v>2394</v>
      </c>
      <c r="D13" s="14">
        <v>5746</v>
      </c>
      <c r="E13" s="14">
        <v>7861</v>
      </c>
      <c r="F13" s="14">
        <v>6328</v>
      </c>
      <c r="G13" s="14">
        <v>5149</v>
      </c>
      <c r="H13" s="14">
        <v>4204</v>
      </c>
      <c r="I13" s="14">
        <v>4096</v>
      </c>
      <c r="J13" s="14">
        <v>6330</v>
      </c>
      <c r="K13" s="14">
        <v>7280</v>
      </c>
      <c r="L13" s="14">
        <v>56383</v>
      </c>
    </row>
    <row r="14" spans="1:12" x14ac:dyDescent="0.25">
      <c r="A14" s="13" t="s">
        <v>4</v>
      </c>
      <c r="B14" s="14">
        <v>6048</v>
      </c>
      <c r="C14" s="14">
        <v>4366</v>
      </c>
      <c r="D14" s="14">
        <v>4884</v>
      </c>
      <c r="E14" s="14">
        <v>3152</v>
      </c>
      <c r="F14" s="14">
        <v>2953</v>
      </c>
      <c r="G14" s="14">
        <v>3469</v>
      </c>
      <c r="H14" s="14">
        <v>4328</v>
      </c>
      <c r="I14" s="14">
        <v>3964</v>
      </c>
      <c r="J14" s="14">
        <v>2685</v>
      </c>
      <c r="K14" s="14">
        <v>3401</v>
      </c>
      <c r="L14" s="14">
        <v>39250</v>
      </c>
    </row>
    <row r="15" spans="1:12" x14ac:dyDescent="0.25">
      <c r="A15" s="13" t="s">
        <v>63</v>
      </c>
      <c r="B15" s="14">
        <v>15772</v>
      </c>
      <c r="C15" s="14">
        <v>13352</v>
      </c>
      <c r="D15" s="14">
        <v>9179</v>
      </c>
      <c r="E15" s="14">
        <v>4210</v>
      </c>
      <c r="F15" s="14">
        <v>3959</v>
      </c>
      <c r="G15" s="14">
        <v>9576</v>
      </c>
      <c r="H15" s="14">
        <v>6754</v>
      </c>
      <c r="I15" s="14">
        <v>6456</v>
      </c>
      <c r="J15" s="14">
        <v>5487</v>
      </c>
      <c r="K15" s="14">
        <v>8108</v>
      </c>
      <c r="L15" s="14">
        <v>82853</v>
      </c>
    </row>
    <row r="16" spans="1:12" x14ac:dyDescent="0.25">
      <c r="A16" s="13" t="s">
        <v>21</v>
      </c>
      <c r="B16" s="14">
        <v>57789</v>
      </c>
      <c r="C16" s="14">
        <v>51611</v>
      </c>
      <c r="D16" s="14">
        <v>47961</v>
      </c>
      <c r="E16" s="14">
        <v>40346</v>
      </c>
      <c r="F16" s="14">
        <v>20844</v>
      </c>
      <c r="G16" s="14">
        <v>16530</v>
      </c>
      <c r="H16" s="14">
        <v>9787</v>
      </c>
      <c r="I16" s="14">
        <v>9840</v>
      </c>
      <c r="J16" s="14">
        <v>12554</v>
      </c>
      <c r="K16" s="14">
        <v>11912</v>
      </c>
      <c r="L16" s="14">
        <v>279174</v>
      </c>
    </row>
    <row r="17" spans="1:12" x14ac:dyDescent="0.25">
      <c r="A17" s="13" t="s">
        <v>22</v>
      </c>
      <c r="B17" s="14">
        <v>138</v>
      </c>
      <c r="C17" s="14">
        <v>196</v>
      </c>
      <c r="D17" s="14">
        <v>397</v>
      </c>
      <c r="E17" s="14">
        <v>208</v>
      </c>
      <c r="F17" s="14">
        <v>162</v>
      </c>
      <c r="G17" s="14"/>
      <c r="H17" s="14">
        <v>156</v>
      </c>
      <c r="I17" s="14"/>
      <c r="J17" s="14"/>
      <c r="K17" s="14">
        <v>309</v>
      </c>
      <c r="L17" s="14">
        <v>1566</v>
      </c>
    </row>
    <row r="18" spans="1:12" x14ac:dyDescent="0.25">
      <c r="A18" s="13" t="s">
        <v>30</v>
      </c>
      <c r="B18" s="14">
        <v>51897</v>
      </c>
      <c r="C18" s="14">
        <v>44608</v>
      </c>
      <c r="D18" s="14">
        <v>51039</v>
      </c>
      <c r="E18" s="14">
        <v>55142</v>
      </c>
      <c r="F18" s="14">
        <v>56363</v>
      </c>
      <c r="G18" s="14">
        <v>55969</v>
      </c>
      <c r="H18" s="14">
        <v>56223</v>
      </c>
      <c r="I18" s="14">
        <v>52976</v>
      </c>
      <c r="J18" s="14">
        <v>40427</v>
      </c>
      <c r="K18" s="14">
        <v>55422</v>
      </c>
      <c r="L18" s="14">
        <v>520066</v>
      </c>
    </row>
    <row r="19" spans="1:12" x14ac:dyDescent="0.25">
      <c r="A19" s="13" t="s">
        <v>12</v>
      </c>
      <c r="B19" s="14">
        <v>136</v>
      </c>
      <c r="C19" s="14">
        <v>174</v>
      </c>
      <c r="D19" s="14">
        <v>539</v>
      </c>
      <c r="E19" s="14">
        <v>272</v>
      </c>
      <c r="F19" s="14">
        <v>369</v>
      </c>
      <c r="G19" s="14">
        <v>225</v>
      </c>
      <c r="H19" s="14">
        <v>26</v>
      </c>
      <c r="I19" s="14"/>
      <c r="J19" s="14">
        <v>126</v>
      </c>
      <c r="K19" s="14">
        <v>318</v>
      </c>
      <c r="L19" s="14">
        <v>2185</v>
      </c>
    </row>
    <row r="20" spans="1:12" x14ac:dyDescent="0.25">
      <c r="A20" s="13" t="s">
        <v>45</v>
      </c>
      <c r="B20" s="14">
        <v>62400</v>
      </c>
      <c r="C20" s="14">
        <v>74943</v>
      </c>
      <c r="D20" s="14">
        <v>118405</v>
      </c>
      <c r="E20" s="14">
        <v>111380</v>
      </c>
      <c r="F20" s="14">
        <v>119601</v>
      </c>
      <c r="G20" s="14">
        <v>126080</v>
      </c>
      <c r="H20" s="14">
        <v>131520</v>
      </c>
      <c r="I20" s="14">
        <v>132626</v>
      </c>
      <c r="J20" s="14">
        <v>150987</v>
      </c>
      <c r="K20" s="14">
        <v>156348</v>
      </c>
      <c r="L20" s="14">
        <v>1184290</v>
      </c>
    </row>
    <row r="21" spans="1:12" x14ac:dyDescent="0.25">
      <c r="A21" s="13" t="s">
        <v>44</v>
      </c>
      <c r="B21" s="14">
        <v>30382</v>
      </c>
      <c r="C21" s="14">
        <v>26219</v>
      </c>
      <c r="D21" s="14">
        <v>18196</v>
      </c>
      <c r="E21" s="14">
        <v>17948</v>
      </c>
      <c r="F21" s="14">
        <v>23172</v>
      </c>
      <c r="G21" s="14">
        <v>27458</v>
      </c>
      <c r="H21" s="14">
        <v>25469</v>
      </c>
      <c r="I21" s="14">
        <v>29430</v>
      </c>
      <c r="J21" s="14">
        <v>35411</v>
      </c>
      <c r="K21" s="14">
        <v>35157</v>
      </c>
      <c r="L21" s="14">
        <v>268842</v>
      </c>
    </row>
    <row r="22" spans="1:12" x14ac:dyDescent="0.25">
      <c r="A22" s="13" t="s">
        <v>23</v>
      </c>
      <c r="B22" s="14">
        <v>138159</v>
      </c>
      <c r="C22" s="14">
        <v>98483</v>
      </c>
      <c r="D22" s="14">
        <v>95588</v>
      </c>
      <c r="E22" s="14">
        <v>88349</v>
      </c>
      <c r="F22" s="14">
        <v>80262</v>
      </c>
      <c r="G22" s="14">
        <v>105953</v>
      </c>
      <c r="H22" s="14">
        <v>111734</v>
      </c>
      <c r="I22" s="14">
        <v>142643</v>
      </c>
      <c r="J22" s="14">
        <v>135908</v>
      </c>
      <c r="K22" s="14">
        <v>148189</v>
      </c>
      <c r="L22" s="14">
        <v>1145268</v>
      </c>
    </row>
    <row r="23" spans="1:12" x14ac:dyDescent="0.25">
      <c r="A23" s="13" t="s">
        <v>13</v>
      </c>
      <c r="B23" s="14">
        <v>449302</v>
      </c>
      <c r="C23" s="14">
        <v>457217</v>
      </c>
      <c r="D23" s="14">
        <v>439391</v>
      </c>
      <c r="E23" s="14">
        <v>422787</v>
      </c>
      <c r="F23" s="14">
        <v>294849</v>
      </c>
      <c r="G23" s="14">
        <v>351012</v>
      </c>
      <c r="H23" s="14">
        <v>366763</v>
      </c>
      <c r="I23" s="14">
        <v>408540</v>
      </c>
      <c r="J23" s="14">
        <v>416994</v>
      </c>
      <c r="K23" s="14">
        <v>499134</v>
      </c>
      <c r="L23" s="14">
        <v>4105989</v>
      </c>
    </row>
    <row r="24" spans="1:12" x14ac:dyDescent="0.25">
      <c r="A24" s="13" t="s">
        <v>18</v>
      </c>
      <c r="B24" s="14">
        <v>407583</v>
      </c>
      <c r="C24" s="14">
        <v>352480</v>
      </c>
      <c r="D24" s="14">
        <v>454526</v>
      </c>
      <c r="E24" s="14">
        <v>386921</v>
      </c>
      <c r="F24" s="14">
        <v>339882</v>
      </c>
      <c r="G24" s="14">
        <v>430115</v>
      </c>
      <c r="H24" s="14">
        <v>460558</v>
      </c>
      <c r="I24" s="14">
        <v>527142</v>
      </c>
      <c r="J24" s="14">
        <v>678912</v>
      </c>
      <c r="K24" s="14">
        <v>784947</v>
      </c>
      <c r="L24" s="14">
        <v>4823066</v>
      </c>
    </row>
    <row r="25" spans="1:12" x14ac:dyDescent="0.25">
      <c r="A25" s="13" t="s">
        <v>27</v>
      </c>
      <c r="B25" s="14">
        <v>336203</v>
      </c>
      <c r="C25" s="14">
        <v>342097</v>
      </c>
      <c r="D25" s="14">
        <v>309551</v>
      </c>
      <c r="E25" s="14">
        <v>333856</v>
      </c>
      <c r="F25" s="14">
        <v>329032</v>
      </c>
      <c r="G25" s="14">
        <v>312402</v>
      </c>
      <c r="H25" s="14">
        <v>341592</v>
      </c>
      <c r="I25" s="14">
        <v>341303</v>
      </c>
      <c r="J25" s="14">
        <v>346366</v>
      </c>
      <c r="K25" s="14">
        <v>349570</v>
      </c>
      <c r="L25" s="14">
        <v>3341972</v>
      </c>
    </row>
    <row r="26" spans="1:12" x14ac:dyDescent="0.25">
      <c r="A26" s="13" t="s">
        <v>5</v>
      </c>
      <c r="B26" s="14">
        <v>373403</v>
      </c>
      <c r="C26" s="14">
        <v>381950</v>
      </c>
      <c r="D26" s="14">
        <v>364741</v>
      </c>
      <c r="E26" s="14">
        <v>343324</v>
      </c>
      <c r="F26" s="14">
        <v>307945</v>
      </c>
      <c r="G26" s="14">
        <v>297592</v>
      </c>
      <c r="H26" s="14">
        <v>288774</v>
      </c>
      <c r="I26" s="14">
        <v>316768</v>
      </c>
      <c r="J26" s="14">
        <v>301542</v>
      </c>
      <c r="K26" s="14">
        <v>297769</v>
      </c>
      <c r="L26" s="14">
        <v>3273808</v>
      </c>
    </row>
    <row r="27" spans="1:12" x14ac:dyDescent="0.25">
      <c r="A27" s="13" t="s">
        <v>29</v>
      </c>
      <c r="B27" s="14">
        <v>57751</v>
      </c>
      <c r="C27" s="14">
        <v>31859</v>
      </c>
      <c r="D27" s="14">
        <v>57311</v>
      </c>
      <c r="E27" s="14">
        <v>65131</v>
      </c>
      <c r="F27" s="14">
        <v>60967</v>
      </c>
      <c r="G27" s="14">
        <v>54941</v>
      </c>
      <c r="H27" s="14">
        <v>48788</v>
      </c>
      <c r="I27" s="14">
        <v>62666</v>
      </c>
      <c r="J27" s="14">
        <v>86489</v>
      </c>
      <c r="K27" s="14">
        <v>27841</v>
      </c>
      <c r="L27" s="14">
        <v>553744</v>
      </c>
    </row>
    <row r="28" spans="1:12" x14ac:dyDescent="0.25">
      <c r="A28" s="13" t="s">
        <v>9</v>
      </c>
      <c r="B28" s="14">
        <v>963420</v>
      </c>
      <c r="C28" s="14">
        <v>813547</v>
      </c>
      <c r="D28" s="14">
        <v>801854</v>
      </c>
      <c r="E28" s="14">
        <v>753612</v>
      </c>
      <c r="F28" s="14">
        <v>654951</v>
      </c>
      <c r="G28" s="14">
        <v>736598</v>
      </c>
      <c r="H28" s="14">
        <v>742461</v>
      </c>
      <c r="I28" s="14">
        <v>749320</v>
      </c>
      <c r="J28" s="14">
        <v>786393</v>
      </c>
      <c r="K28" s="14">
        <v>825209</v>
      </c>
      <c r="L28" s="14">
        <v>7827365</v>
      </c>
    </row>
    <row r="29" spans="1:12" x14ac:dyDescent="0.25">
      <c r="A29" s="13" t="s">
        <v>14</v>
      </c>
      <c r="B29" s="14"/>
      <c r="C29" s="14">
        <v>59</v>
      </c>
      <c r="D29" s="14"/>
      <c r="E29" s="14"/>
      <c r="F29" s="14">
        <v>229</v>
      </c>
      <c r="G29" s="14">
        <v>56</v>
      </c>
      <c r="H29" s="14">
        <v>49</v>
      </c>
      <c r="I29" s="14">
        <v>107</v>
      </c>
      <c r="J29" s="14">
        <v>4688</v>
      </c>
      <c r="K29" s="14">
        <v>22630</v>
      </c>
      <c r="L29" s="14">
        <v>27818</v>
      </c>
    </row>
    <row r="30" spans="1:12" x14ac:dyDescent="0.25">
      <c r="A30" s="13" t="s">
        <v>15</v>
      </c>
      <c r="B30" s="14">
        <v>289338</v>
      </c>
      <c r="C30" s="14">
        <v>273432</v>
      </c>
      <c r="D30" s="14">
        <v>303686</v>
      </c>
      <c r="E30" s="14">
        <v>265873</v>
      </c>
      <c r="F30" s="14">
        <v>242116</v>
      </c>
      <c r="G30" s="14">
        <v>276622</v>
      </c>
      <c r="H30" s="14">
        <v>310426</v>
      </c>
      <c r="I30" s="14">
        <v>361831</v>
      </c>
      <c r="J30" s="14">
        <v>495252</v>
      </c>
      <c r="K30" s="14">
        <v>574779</v>
      </c>
      <c r="L30" s="14">
        <v>3393355</v>
      </c>
    </row>
    <row r="31" spans="1:12" x14ac:dyDescent="0.25">
      <c r="A31" s="13" t="s">
        <v>16</v>
      </c>
      <c r="B31" s="14">
        <v>141</v>
      </c>
      <c r="C31" s="14">
        <v>144</v>
      </c>
      <c r="D31" s="14">
        <v>395</v>
      </c>
      <c r="E31" s="14">
        <v>125</v>
      </c>
      <c r="F31" s="14">
        <v>351</v>
      </c>
      <c r="G31" s="14">
        <v>172</v>
      </c>
      <c r="H31" s="14">
        <v>198</v>
      </c>
      <c r="I31" s="14">
        <v>90</v>
      </c>
      <c r="J31" s="14">
        <v>902</v>
      </c>
      <c r="K31" s="14">
        <v>27296</v>
      </c>
      <c r="L31" s="14">
        <v>29814</v>
      </c>
    </row>
    <row r="32" spans="1:12" x14ac:dyDescent="0.25">
      <c r="A32" s="13" t="s">
        <v>24</v>
      </c>
      <c r="B32" s="14">
        <v>512</v>
      </c>
      <c r="C32" s="14">
        <v>449</v>
      </c>
      <c r="D32" s="14">
        <v>1271</v>
      </c>
      <c r="E32" s="14">
        <v>969</v>
      </c>
      <c r="F32" s="14">
        <v>607</v>
      </c>
      <c r="G32" s="14">
        <v>327</v>
      </c>
      <c r="H32" s="14">
        <v>83</v>
      </c>
      <c r="I32" s="14">
        <v>350</v>
      </c>
      <c r="J32" s="14">
        <v>2144</v>
      </c>
      <c r="K32" s="14">
        <v>1543</v>
      </c>
      <c r="L32" s="14">
        <v>8255</v>
      </c>
    </row>
    <row r="33" spans="1:12" x14ac:dyDescent="0.25">
      <c r="A33" s="13" t="s">
        <v>47</v>
      </c>
      <c r="B33" s="14"/>
      <c r="C33" s="14"/>
      <c r="D33" s="14"/>
      <c r="E33" s="14"/>
      <c r="F33" s="14"/>
      <c r="G33" s="14"/>
      <c r="H33" s="14"/>
      <c r="I33" s="14"/>
      <c r="J33" s="14">
        <v>49550</v>
      </c>
      <c r="K33" s="14">
        <v>567447</v>
      </c>
      <c r="L33" s="14">
        <v>616997</v>
      </c>
    </row>
    <row r="34" spans="1:12" x14ac:dyDescent="0.25">
      <c r="A34" s="13" t="s">
        <v>19</v>
      </c>
      <c r="B34" s="14">
        <v>98498</v>
      </c>
      <c r="C34" s="14">
        <v>101581</v>
      </c>
      <c r="D34" s="14">
        <v>101239</v>
      </c>
      <c r="E34" s="14">
        <v>102637</v>
      </c>
      <c r="F34" s="14">
        <v>102365</v>
      </c>
      <c r="G34" s="14">
        <v>121178</v>
      </c>
      <c r="H34" s="14">
        <v>118856</v>
      </c>
      <c r="I34" s="14">
        <v>118185</v>
      </c>
      <c r="J34" s="14">
        <v>82461</v>
      </c>
      <c r="K34" s="14">
        <v>6785</v>
      </c>
      <c r="L34" s="14">
        <v>953785</v>
      </c>
    </row>
    <row r="35" spans="1:12" x14ac:dyDescent="0.25">
      <c r="A35" s="13" t="s">
        <v>31</v>
      </c>
      <c r="B35" s="14">
        <v>77871</v>
      </c>
      <c r="C35" s="14">
        <v>78170</v>
      </c>
      <c r="D35" s="14">
        <v>77812</v>
      </c>
      <c r="E35" s="14">
        <v>75694</v>
      </c>
      <c r="F35" s="14">
        <v>67626</v>
      </c>
      <c r="G35" s="14">
        <v>73226</v>
      </c>
      <c r="H35" s="14">
        <v>102369</v>
      </c>
      <c r="I35" s="14">
        <v>92671</v>
      </c>
      <c r="J35" s="14">
        <v>105161</v>
      </c>
      <c r="K35" s="14">
        <v>79174</v>
      </c>
      <c r="L35" s="14">
        <v>829774</v>
      </c>
    </row>
    <row r="36" spans="1:12" x14ac:dyDescent="0.25">
      <c r="A36" s="13" t="s">
        <v>46</v>
      </c>
      <c r="B36" s="14"/>
      <c r="C36" s="14"/>
      <c r="D36" s="14"/>
      <c r="E36" s="14"/>
      <c r="F36" s="14"/>
      <c r="G36" s="14"/>
      <c r="H36" s="14">
        <v>846</v>
      </c>
      <c r="I36" s="14">
        <v>781</v>
      </c>
      <c r="J36" s="14">
        <v>914</v>
      </c>
      <c r="K36" s="14">
        <v>970</v>
      </c>
      <c r="L36" s="14">
        <v>3511</v>
      </c>
    </row>
    <row r="37" spans="1:12" x14ac:dyDescent="0.25">
      <c r="A37" s="13" t="s">
        <v>25</v>
      </c>
      <c r="B37" s="14">
        <v>180067</v>
      </c>
      <c r="C37" s="14">
        <v>155486</v>
      </c>
      <c r="D37" s="14">
        <v>153408</v>
      </c>
      <c r="E37" s="14">
        <v>132870</v>
      </c>
      <c r="F37" s="14">
        <v>126132</v>
      </c>
      <c r="G37" s="14">
        <v>157685</v>
      </c>
      <c r="H37" s="14">
        <v>147818</v>
      </c>
      <c r="I37" s="14">
        <v>123040</v>
      </c>
      <c r="J37" s="14">
        <v>113988</v>
      </c>
      <c r="K37" s="14">
        <v>100446</v>
      </c>
      <c r="L37" s="14">
        <v>1390940</v>
      </c>
    </row>
    <row r="38" spans="1:12" x14ac:dyDescent="0.25">
      <c r="A38" s="13" t="s">
        <v>32</v>
      </c>
      <c r="B38" s="14">
        <v>43575</v>
      </c>
      <c r="C38" s="14">
        <v>32444</v>
      </c>
      <c r="D38" s="14">
        <v>29580</v>
      </c>
      <c r="E38" s="14">
        <v>20551</v>
      </c>
      <c r="F38" s="14">
        <v>19001</v>
      </c>
      <c r="G38" s="14">
        <v>1114</v>
      </c>
      <c r="H38" s="14"/>
      <c r="I38" s="14"/>
      <c r="J38" s="14"/>
      <c r="K38" s="14"/>
      <c r="L38" s="14">
        <v>146265</v>
      </c>
    </row>
    <row r="39" spans="1:12" x14ac:dyDescent="0.25">
      <c r="A39" s="13" t="s">
        <v>17</v>
      </c>
      <c r="B39" s="14">
        <v>580096</v>
      </c>
      <c r="C39" s="14">
        <v>454835</v>
      </c>
      <c r="D39" s="14">
        <v>496426</v>
      </c>
      <c r="E39" s="14">
        <v>356472</v>
      </c>
      <c r="F39" s="14">
        <v>359448</v>
      </c>
      <c r="G39" s="14">
        <v>401723</v>
      </c>
      <c r="H39" s="14">
        <v>371732</v>
      </c>
      <c r="I39" s="14">
        <v>413120</v>
      </c>
      <c r="J39" s="14">
        <v>454372</v>
      </c>
      <c r="K39" s="14"/>
      <c r="L39" s="14">
        <v>3888224</v>
      </c>
    </row>
    <row r="40" spans="1:12" x14ac:dyDescent="0.25">
      <c r="A40" s="13" t="s">
        <v>26</v>
      </c>
      <c r="B40" s="14">
        <v>111381</v>
      </c>
      <c r="C40" s="14">
        <v>88891</v>
      </c>
      <c r="D40" s="14">
        <v>93307</v>
      </c>
      <c r="E40" s="14">
        <v>81539</v>
      </c>
      <c r="F40" s="14">
        <v>85191</v>
      </c>
      <c r="G40" s="14">
        <v>92807</v>
      </c>
      <c r="H40" s="14">
        <v>92346</v>
      </c>
      <c r="I40" s="14">
        <v>89946</v>
      </c>
      <c r="J40" s="14">
        <v>101200</v>
      </c>
      <c r="K40" s="14">
        <v>105691</v>
      </c>
      <c r="L40" s="14">
        <v>942299</v>
      </c>
    </row>
    <row r="41" spans="1:12" x14ac:dyDescent="0.25">
      <c r="A41" s="13" t="s">
        <v>6</v>
      </c>
      <c r="B41" s="14">
        <v>379741</v>
      </c>
      <c r="C41" s="14">
        <v>376200</v>
      </c>
      <c r="D41" s="14">
        <v>368474</v>
      </c>
      <c r="E41" s="14">
        <v>359836</v>
      </c>
      <c r="F41" s="14">
        <v>365935</v>
      </c>
      <c r="G41" s="14">
        <v>450432</v>
      </c>
      <c r="H41" s="14">
        <v>436516</v>
      </c>
      <c r="I41" s="14">
        <v>530567</v>
      </c>
      <c r="J41" s="14">
        <v>555250</v>
      </c>
      <c r="K41" s="14">
        <v>576208</v>
      </c>
      <c r="L41" s="14">
        <v>4399159</v>
      </c>
    </row>
    <row r="42" spans="1:12" x14ac:dyDescent="0.25">
      <c r="A42" s="13" t="s">
        <v>64</v>
      </c>
      <c r="B42" s="14">
        <v>1710844</v>
      </c>
      <c r="C42" s="14">
        <v>1493709</v>
      </c>
      <c r="D42" s="14">
        <v>1490851</v>
      </c>
      <c r="E42" s="14">
        <v>1287090</v>
      </c>
      <c r="F42" s="14">
        <v>1189815</v>
      </c>
      <c r="G42" s="14">
        <v>1229716</v>
      </c>
      <c r="H42" s="14">
        <v>1196842</v>
      </c>
      <c r="I42" s="14">
        <v>1191043</v>
      </c>
      <c r="J42" s="14">
        <v>603119</v>
      </c>
      <c r="K42" s="14"/>
      <c r="L42" s="14">
        <v>11393029</v>
      </c>
    </row>
    <row r="43" spans="1:12" x14ac:dyDescent="0.25">
      <c r="A43" s="13" t="s">
        <v>7</v>
      </c>
      <c r="B43" s="14">
        <v>1506276</v>
      </c>
      <c r="C43" s="14">
        <v>1263061</v>
      </c>
      <c r="D43" s="14">
        <v>1212912</v>
      </c>
      <c r="E43" s="14">
        <v>957142</v>
      </c>
      <c r="F43" s="14">
        <v>740584</v>
      </c>
      <c r="G43" s="14">
        <v>813320</v>
      </c>
      <c r="H43" s="14">
        <v>849095</v>
      </c>
      <c r="I43" s="14">
        <v>948876</v>
      </c>
      <c r="J43" s="14">
        <v>816114</v>
      </c>
      <c r="K43" s="14">
        <v>832728</v>
      </c>
      <c r="L43" s="14">
        <v>9940108</v>
      </c>
    </row>
    <row r="44" spans="1:12" ht="22.5" customHeight="1" x14ac:dyDescent="0.25">
      <c r="A44" s="27" t="s">
        <v>66</v>
      </c>
      <c r="B44" s="28">
        <v>10152315</v>
      </c>
      <c r="C44" s="28">
        <v>9017042</v>
      </c>
      <c r="D44" s="28">
        <v>9162888</v>
      </c>
      <c r="E44" s="28">
        <v>8066016</v>
      </c>
      <c r="F44" s="28">
        <v>6978087</v>
      </c>
      <c r="G44" s="28">
        <v>7653600</v>
      </c>
      <c r="H44" s="28">
        <v>7768316</v>
      </c>
      <c r="I44" s="28">
        <v>8366320</v>
      </c>
      <c r="J44" s="28">
        <v>8728728</v>
      </c>
      <c r="K44" s="28">
        <v>9165206</v>
      </c>
      <c r="L44" s="28">
        <v>85058518</v>
      </c>
    </row>
    <row r="53" ht="20.25" customHeight="1" x14ac:dyDescent="0.25"/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showGridLines="0" workbookViewId="0">
      <selection activeCell="C11" sqref="C11"/>
    </sheetView>
  </sheetViews>
  <sheetFormatPr baseColWidth="10" defaultRowHeight="15" x14ac:dyDescent="0.25"/>
  <cols>
    <col min="1" max="1" width="17.140625" bestFit="1" customWidth="1"/>
    <col min="2" max="2" width="11.5703125" customWidth="1"/>
    <col min="3" max="11" width="8.7109375" customWidth="1"/>
    <col min="12" max="12" width="11.42578125" customWidth="1"/>
    <col min="13" max="19" width="14.85546875" bestFit="1" customWidth="1"/>
    <col min="20" max="20" width="9.85546875" customWidth="1"/>
    <col min="21" max="29" width="14.85546875" bestFit="1" customWidth="1"/>
    <col min="30" max="30" width="9.85546875" customWidth="1"/>
    <col min="31" max="39" width="14.85546875" bestFit="1" customWidth="1"/>
    <col min="40" max="40" width="9.85546875" customWidth="1"/>
    <col min="41" max="49" width="14.85546875" bestFit="1" customWidth="1"/>
    <col min="50" max="50" width="9.85546875" customWidth="1"/>
    <col min="51" max="57" width="13.85546875" bestFit="1" customWidth="1"/>
    <col min="58" max="58" width="9.85546875" customWidth="1"/>
    <col min="59" max="65" width="13.85546875" bestFit="1" customWidth="1"/>
    <col min="66" max="66" width="9.85546875" customWidth="1"/>
    <col min="67" max="73" width="13.85546875" bestFit="1" customWidth="1"/>
    <col min="74" max="74" width="9.85546875" customWidth="1"/>
    <col min="75" max="81" width="13.85546875" bestFit="1" customWidth="1"/>
    <col min="82" max="82" width="9.85546875" customWidth="1"/>
    <col min="83" max="89" width="13.85546875" bestFit="1" customWidth="1"/>
    <col min="90" max="90" width="9.85546875" customWidth="1"/>
    <col min="91" max="91" width="12.5703125" bestFit="1" customWidth="1"/>
  </cols>
  <sheetData>
    <row r="1" spans="1:12" ht="18.75" x14ac:dyDescent="0.3">
      <c r="D1" s="22" t="s">
        <v>78</v>
      </c>
    </row>
    <row r="3" spans="1:12" ht="18.75" x14ac:dyDescent="0.3">
      <c r="A3" s="12" t="s">
        <v>0</v>
      </c>
      <c r="B3" t="s">
        <v>8</v>
      </c>
      <c r="C3" s="20" t="s">
        <v>80</v>
      </c>
      <c r="E3" s="22"/>
    </row>
    <row r="4" spans="1:12" x14ac:dyDescent="0.25">
      <c r="E4" s="20"/>
    </row>
    <row r="5" spans="1:12" x14ac:dyDescent="0.25">
      <c r="A5" s="12" t="s">
        <v>74</v>
      </c>
      <c r="B5" s="12" t="s">
        <v>69</v>
      </c>
    </row>
    <row r="6" spans="1:12" x14ac:dyDescent="0.25">
      <c r="A6" s="12" t="s">
        <v>67</v>
      </c>
      <c r="B6" s="18">
        <v>2011</v>
      </c>
      <c r="C6" s="18">
        <v>2012</v>
      </c>
      <c r="D6" s="18">
        <v>2013</v>
      </c>
      <c r="E6" s="18">
        <v>2014</v>
      </c>
      <c r="F6" s="18">
        <v>2015</v>
      </c>
      <c r="G6" s="18">
        <v>2016</v>
      </c>
      <c r="H6" s="18">
        <v>2017</v>
      </c>
      <c r="I6" s="18">
        <v>2018</v>
      </c>
      <c r="J6" s="18">
        <v>2019</v>
      </c>
      <c r="K6" s="18">
        <v>2020</v>
      </c>
      <c r="L6" s="7" t="s">
        <v>66</v>
      </c>
    </row>
    <row r="7" spans="1:12" ht="20.100000000000001" customHeight="1" x14ac:dyDescent="0.25">
      <c r="A7" s="13" t="s">
        <v>33</v>
      </c>
      <c r="B7" s="14"/>
      <c r="C7" s="14"/>
      <c r="D7" s="14"/>
      <c r="E7" s="14"/>
      <c r="F7" s="14">
        <v>0</v>
      </c>
      <c r="G7" s="14"/>
      <c r="H7" s="14"/>
      <c r="I7" s="14"/>
      <c r="J7" s="14"/>
      <c r="K7" s="14"/>
      <c r="L7" s="14">
        <v>0</v>
      </c>
    </row>
    <row r="8" spans="1:12" ht="20.100000000000001" customHeight="1" x14ac:dyDescent="0.25">
      <c r="A8" s="13" t="s">
        <v>34</v>
      </c>
      <c r="B8" s="14">
        <v>38737</v>
      </c>
      <c r="C8" s="14">
        <v>20123</v>
      </c>
      <c r="D8" s="14">
        <v>5098</v>
      </c>
      <c r="E8" s="14">
        <v>10998</v>
      </c>
      <c r="F8" s="14">
        <v>1940</v>
      </c>
      <c r="G8" s="14">
        <v>12596</v>
      </c>
      <c r="H8" s="14">
        <v>21762</v>
      </c>
      <c r="I8" s="14">
        <v>6627</v>
      </c>
      <c r="J8" s="14">
        <v>1589</v>
      </c>
      <c r="K8" s="14">
        <v>307</v>
      </c>
      <c r="L8" s="14">
        <v>119777</v>
      </c>
    </row>
    <row r="9" spans="1:12" ht="20.100000000000001" customHeight="1" x14ac:dyDescent="0.25">
      <c r="A9" s="13" t="s">
        <v>35</v>
      </c>
      <c r="B9" s="14">
        <v>1714</v>
      </c>
      <c r="C9" s="14">
        <v>4207</v>
      </c>
      <c r="D9" s="14">
        <v>804</v>
      </c>
      <c r="E9" s="14">
        <v>216</v>
      </c>
      <c r="F9" s="14"/>
      <c r="G9" s="14">
        <v>0</v>
      </c>
      <c r="H9" s="14">
        <v>340</v>
      </c>
      <c r="I9" s="14">
        <v>106</v>
      </c>
      <c r="J9" s="14">
        <v>1</v>
      </c>
      <c r="K9" s="14">
        <v>0</v>
      </c>
      <c r="L9" s="14">
        <v>7388</v>
      </c>
    </row>
    <row r="10" spans="1:12" ht="20.100000000000001" customHeight="1" x14ac:dyDescent="0.25">
      <c r="A10" s="13" t="s">
        <v>36</v>
      </c>
      <c r="B10" s="14">
        <v>6987</v>
      </c>
      <c r="C10" s="14">
        <v>1541</v>
      </c>
      <c r="D10" s="14">
        <v>3004</v>
      </c>
      <c r="E10" s="14">
        <v>2916</v>
      </c>
      <c r="F10" s="14">
        <v>366</v>
      </c>
      <c r="G10" s="14"/>
      <c r="H10" s="14"/>
      <c r="I10" s="14"/>
      <c r="J10" s="14"/>
      <c r="K10" s="14"/>
      <c r="L10" s="14">
        <v>14814</v>
      </c>
    </row>
    <row r="11" spans="1:12" ht="20.100000000000001" customHeight="1" x14ac:dyDescent="0.25">
      <c r="A11" s="13" t="s">
        <v>38</v>
      </c>
      <c r="B11" s="14">
        <v>2557</v>
      </c>
      <c r="C11" s="14">
        <v>15</v>
      </c>
      <c r="D11" s="14">
        <v>63</v>
      </c>
      <c r="E11" s="14">
        <v>548</v>
      </c>
      <c r="F11" s="14">
        <v>0</v>
      </c>
      <c r="G11" s="14">
        <v>268</v>
      </c>
      <c r="H11" s="14">
        <v>105</v>
      </c>
      <c r="I11" s="14">
        <v>7</v>
      </c>
      <c r="J11" s="14">
        <v>1814</v>
      </c>
      <c r="K11" s="14">
        <v>40</v>
      </c>
      <c r="L11" s="14">
        <v>5417</v>
      </c>
    </row>
    <row r="12" spans="1:12" ht="20.100000000000001" customHeight="1" x14ac:dyDescent="0.25">
      <c r="A12" s="13" t="s">
        <v>39</v>
      </c>
      <c r="B12" s="14">
        <v>9553</v>
      </c>
      <c r="C12" s="14">
        <v>2447</v>
      </c>
      <c r="D12" s="14">
        <v>600</v>
      </c>
      <c r="E12" s="14">
        <v>225</v>
      </c>
      <c r="F12" s="14">
        <v>97</v>
      </c>
      <c r="G12" s="14">
        <v>34</v>
      </c>
      <c r="H12" s="14">
        <v>571</v>
      </c>
      <c r="I12" s="14">
        <v>85</v>
      </c>
      <c r="J12" s="14">
        <v>72</v>
      </c>
      <c r="K12" s="14">
        <v>0</v>
      </c>
      <c r="L12" s="14">
        <v>13684</v>
      </c>
    </row>
    <row r="13" spans="1:12" ht="20.100000000000001" customHeight="1" x14ac:dyDescent="0.25">
      <c r="A13" s="13" t="s">
        <v>40</v>
      </c>
      <c r="B13" s="14">
        <v>20697</v>
      </c>
      <c r="C13" s="14">
        <v>6717</v>
      </c>
      <c r="D13" s="14">
        <v>1472</v>
      </c>
      <c r="E13" s="14">
        <v>1808</v>
      </c>
      <c r="F13" s="14">
        <v>1449</v>
      </c>
      <c r="G13" s="14">
        <v>434</v>
      </c>
      <c r="H13" s="14">
        <v>1524</v>
      </c>
      <c r="I13" s="14">
        <v>394</v>
      </c>
      <c r="J13" s="14">
        <v>0</v>
      </c>
      <c r="K13" s="14">
        <v>141</v>
      </c>
      <c r="L13" s="14">
        <v>34636</v>
      </c>
    </row>
    <row r="14" spans="1:12" ht="20.100000000000001" customHeight="1" x14ac:dyDescent="0.25">
      <c r="A14" s="13" t="s">
        <v>41</v>
      </c>
      <c r="B14" s="14">
        <v>12766</v>
      </c>
      <c r="C14" s="14">
        <v>6065</v>
      </c>
      <c r="D14" s="14">
        <v>3861</v>
      </c>
      <c r="E14" s="14">
        <v>4815</v>
      </c>
      <c r="F14" s="14">
        <v>1383</v>
      </c>
      <c r="G14" s="14">
        <v>3530</v>
      </c>
      <c r="H14" s="14">
        <v>979</v>
      </c>
      <c r="I14" s="14">
        <v>4703</v>
      </c>
      <c r="J14" s="14">
        <v>11226</v>
      </c>
      <c r="K14" s="14">
        <v>10644</v>
      </c>
      <c r="L14" s="14">
        <v>59972</v>
      </c>
    </row>
    <row r="15" spans="1:12" ht="20.100000000000001" customHeight="1" x14ac:dyDescent="0.25">
      <c r="A15" s="13" t="s">
        <v>66</v>
      </c>
      <c r="B15" s="14">
        <v>93011</v>
      </c>
      <c r="C15" s="14">
        <v>41115</v>
      </c>
      <c r="D15" s="14">
        <v>14902</v>
      </c>
      <c r="E15" s="14">
        <v>21526</v>
      </c>
      <c r="F15" s="14">
        <v>5235</v>
      </c>
      <c r="G15" s="14">
        <v>16862</v>
      </c>
      <c r="H15" s="14">
        <v>25281</v>
      </c>
      <c r="I15" s="14">
        <v>11922</v>
      </c>
      <c r="J15" s="14">
        <v>14702</v>
      </c>
      <c r="K15" s="14">
        <v>11132</v>
      </c>
      <c r="L15" s="14">
        <v>255688</v>
      </c>
    </row>
    <row r="16" spans="1:12" ht="20.100000000000001" customHeight="1" x14ac:dyDescent="0.25"/>
  </sheetData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34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7.140625" style="4" customWidth="1"/>
    <col min="3" max="3" width="21.28515625" style="4" customWidth="1"/>
    <col min="4" max="4" width="10" style="5" customWidth="1"/>
    <col min="6" max="6" width="10.42578125" style="1" customWidth="1"/>
    <col min="7" max="7" width="9.42578125" style="5" customWidth="1"/>
    <col min="9" max="9" width="8.7109375" style="5" customWidth="1"/>
    <col min="10" max="10" width="7.7109375" style="5" customWidth="1"/>
    <col min="12" max="12" width="7.7109375" style="5" customWidth="1"/>
    <col min="13" max="13" width="9.42578125" style="1" customWidth="1"/>
    <col min="15" max="15" width="10" style="1" customWidth="1"/>
    <col min="16" max="16" width="9.85546875" style="5" customWidth="1"/>
    <col min="17" max="17" width="10" style="1" customWidth="1"/>
    <col min="18" max="18" width="10" style="5" customWidth="1"/>
    <col min="19" max="19" width="11.7109375" style="1" customWidth="1"/>
    <col min="20" max="20" width="12.5703125" style="2" customWidth="1"/>
    <col min="21" max="21" width="11" style="5" customWidth="1"/>
    <col min="22" max="22" width="12.140625" style="5" customWidth="1"/>
    <col min="23" max="23" width="20.28515625" style="5" customWidth="1"/>
    <col min="24" max="258" width="11.42578125" style="4"/>
    <col min="259" max="259" width="21.28515625" style="4" customWidth="1"/>
    <col min="260" max="260" width="10" style="4" customWidth="1"/>
    <col min="261" max="261" width="0" style="4" hidden="1" customWidth="1"/>
    <col min="262" max="262" width="10.42578125" style="4" customWidth="1"/>
    <col min="263" max="263" width="6.42578125" style="4" customWidth="1"/>
    <col min="264" max="264" width="0" style="4" hidden="1" customWidth="1"/>
    <col min="265" max="265" width="7" style="4" customWidth="1"/>
    <col min="266" max="266" width="6" style="4" customWidth="1"/>
    <col min="267" max="267" width="0" style="4" hidden="1" customWidth="1"/>
    <col min="268" max="268" width="6" style="4" customWidth="1"/>
    <col min="269" max="269" width="7.5703125" style="4" customWidth="1"/>
    <col min="270" max="270" width="0" style="4" hidden="1" customWidth="1"/>
    <col min="271" max="271" width="8" style="4" customWidth="1"/>
    <col min="272" max="272" width="10" style="4" customWidth="1"/>
    <col min="273" max="273" width="8.85546875" style="4" customWidth="1"/>
    <col min="274" max="274" width="10.5703125" style="4" customWidth="1"/>
    <col min="275" max="275" width="0.85546875" style="4" customWidth="1"/>
    <col min="276" max="276" width="8.7109375" style="4" customWidth="1"/>
    <col min="277" max="277" width="9.42578125" style="4" customWidth="1"/>
    <col min="278" max="278" width="8.7109375" style="4" customWidth="1"/>
    <col min="279" max="279" width="0.85546875" style="4" customWidth="1"/>
    <col min="280" max="514" width="11.42578125" style="4"/>
    <col min="515" max="515" width="21.28515625" style="4" customWidth="1"/>
    <col min="516" max="516" width="10" style="4" customWidth="1"/>
    <col min="517" max="517" width="0" style="4" hidden="1" customWidth="1"/>
    <col min="518" max="518" width="10.42578125" style="4" customWidth="1"/>
    <col min="519" max="519" width="6.42578125" style="4" customWidth="1"/>
    <col min="520" max="520" width="0" style="4" hidden="1" customWidth="1"/>
    <col min="521" max="521" width="7" style="4" customWidth="1"/>
    <col min="522" max="522" width="6" style="4" customWidth="1"/>
    <col min="523" max="523" width="0" style="4" hidden="1" customWidth="1"/>
    <col min="524" max="524" width="6" style="4" customWidth="1"/>
    <col min="525" max="525" width="7.5703125" style="4" customWidth="1"/>
    <col min="526" max="526" width="0" style="4" hidden="1" customWidth="1"/>
    <col min="527" max="527" width="8" style="4" customWidth="1"/>
    <col min="528" max="528" width="10" style="4" customWidth="1"/>
    <col min="529" max="529" width="8.85546875" style="4" customWidth="1"/>
    <col min="530" max="530" width="10.5703125" style="4" customWidth="1"/>
    <col min="531" max="531" width="0.85546875" style="4" customWidth="1"/>
    <col min="532" max="532" width="8.7109375" style="4" customWidth="1"/>
    <col min="533" max="533" width="9.42578125" style="4" customWidth="1"/>
    <col min="534" max="534" width="8.7109375" style="4" customWidth="1"/>
    <col min="535" max="535" width="0.85546875" style="4" customWidth="1"/>
    <col min="536" max="770" width="11.42578125" style="4"/>
    <col min="771" max="771" width="21.28515625" style="4" customWidth="1"/>
    <col min="772" max="772" width="10" style="4" customWidth="1"/>
    <col min="773" max="773" width="0" style="4" hidden="1" customWidth="1"/>
    <col min="774" max="774" width="10.42578125" style="4" customWidth="1"/>
    <col min="775" max="775" width="6.42578125" style="4" customWidth="1"/>
    <col min="776" max="776" width="0" style="4" hidden="1" customWidth="1"/>
    <col min="777" max="777" width="7" style="4" customWidth="1"/>
    <col min="778" max="778" width="6" style="4" customWidth="1"/>
    <col min="779" max="779" width="0" style="4" hidden="1" customWidth="1"/>
    <col min="780" max="780" width="6" style="4" customWidth="1"/>
    <col min="781" max="781" width="7.5703125" style="4" customWidth="1"/>
    <col min="782" max="782" width="0" style="4" hidden="1" customWidth="1"/>
    <col min="783" max="783" width="8" style="4" customWidth="1"/>
    <col min="784" max="784" width="10" style="4" customWidth="1"/>
    <col min="785" max="785" width="8.85546875" style="4" customWidth="1"/>
    <col min="786" max="786" width="10.5703125" style="4" customWidth="1"/>
    <col min="787" max="787" width="0.85546875" style="4" customWidth="1"/>
    <col min="788" max="788" width="8.7109375" style="4" customWidth="1"/>
    <col min="789" max="789" width="9.42578125" style="4" customWidth="1"/>
    <col min="790" max="790" width="8.7109375" style="4" customWidth="1"/>
    <col min="791" max="791" width="0.85546875" style="4" customWidth="1"/>
    <col min="792" max="1026" width="11.42578125" style="4"/>
    <col min="1027" max="1027" width="21.28515625" style="4" customWidth="1"/>
    <col min="1028" max="1028" width="10" style="4" customWidth="1"/>
    <col min="1029" max="1029" width="0" style="4" hidden="1" customWidth="1"/>
    <col min="1030" max="1030" width="10.42578125" style="4" customWidth="1"/>
    <col min="1031" max="1031" width="6.42578125" style="4" customWidth="1"/>
    <col min="1032" max="1032" width="0" style="4" hidden="1" customWidth="1"/>
    <col min="1033" max="1033" width="7" style="4" customWidth="1"/>
    <col min="1034" max="1034" width="6" style="4" customWidth="1"/>
    <col min="1035" max="1035" width="0" style="4" hidden="1" customWidth="1"/>
    <col min="1036" max="1036" width="6" style="4" customWidth="1"/>
    <col min="1037" max="1037" width="7.5703125" style="4" customWidth="1"/>
    <col min="1038" max="1038" width="0" style="4" hidden="1" customWidth="1"/>
    <col min="1039" max="1039" width="8" style="4" customWidth="1"/>
    <col min="1040" max="1040" width="10" style="4" customWidth="1"/>
    <col min="1041" max="1041" width="8.85546875" style="4" customWidth="1"/>
    <col min="1042" max="1042" width="10.5703125" style="4" customWidth="1"/>
    <col min="1043" max="1043" width="0.85546875" style="4" customWidth="1"/>
    <col min="1044" max="1044" width="8.7109375" style="4" customWidth="1"/>
    <col min="1045" max="1045" width="9.42578125" style="4" customWidth="1"/>
    <col min="1046" max="1046" width="8.7109375" style="4" customWidth="1"/>
    <col min="1047" max="1047" width="0.85546875" style="4" customWidth="1"/>
    <col min="1048" max="1282" width="11.42578125" style="4"/>
    <col min="1283" max="1283" width="21.28515625" style="4" customWidth="1"/>
    <col min="1284" max="1284" width="10" style="4" customWidth="1"/>
    <col min="1285" max="1285" width="0" style="4" hidden="1" customWidth="1"/>
    <col min="1286" max="1286" width="10.42578125" style="4" customWidth="1"/>
    <col min="1287" max="1287" width="6.42578125" style="4" customWidth="1"/>
    <col min="1288" max="1288" width="0" style="4" hidden="1" customWidth="1"/>
    <col min="1289" max="1289" width="7" style="4" customWidth="1"/>
    <col min="1290" max="1290" width="6" style="4" customWidth="1"/>
    <col min="1291" max="1291" width="0" style="4" hidden="1" customWidth="1"/>
    <col min="1292" max="1292" width="6" style="4" customWidth="1"/>
    <col min="1293" max="1293" width="7.5703125" style="4" customWidth="1"/>
    <col min="1294" max="1294" width="0" style="4" hidden="1" customWidth="1"/>
    <col min="1295" max="1295" width="8" style="4" customWidth="1"/>
    <col min="1296" max="1296" width="10" style="4" customWidth="1"/>
    <col min="1297" max="1297" width="8.85546875" style="4" customWidth="1"/>
    <col min="1298" max="1298" width="10.5703125" style="4" customWidth="1"/>
    <col min="1299" max="1299" width="0.85546875" style="4" customWidth="1"/>
    <col min="1300" max="1300" width="8.7109375" style="4" customWidth="1"/>
    <col min="1301" max="1301" width="9.42578125" style="4" customWidth="1"/>
    <col min="1302" max="1302" width="8.7109375" style="4" customWidth="1"/>
    <col min="1303" max="1303" width="0.85546875" style="4" customWidth="1"/>
    <col min="1304" max="1538" width="11.42578125" style="4"/>
    <col min="1539" max="1539" width="21.28515625" style="4" customWidth="1"/>
    <col min="1540" max="1540" width="10" style="4" customWidth="1"/>
    <col min="1541" max="1541" width="0" style="4" hidden="1" customWidth="1"/>
    <col min="1542" max="1542" width="10.42578125" style="4" customWidth="1"/>
    <col min="1543" max="1543" width="6.42578125" style="4" customWidth="1"/>
    <col min="1544" max="1544" width="0" style="4" hidden="1" customWidth="1"/>
    <col min="1545" max="1545" width="7" style="4" customWidth="1"/>
    <col min="1546" max="1546" width="6" style="4" customWidth="1"/>
    <col min="1547" max="1547" width="0" style="4" hidden="1" customWidth="1"/>
    <col min="1548" max="1548" width="6" style="4" customWidth="1"/>
    <col min="1549" max="1549" width="7.5703125" style="4" customWidth="1"/>
    <col min="1550" max="1550" width="0" style="4" hidden="1" customWidth="1"/>
    <col min="1551" max="1551" width="8" style="4" customWidth="1"/>
    <col min="1552" max="1552" width="10" style="4" customWidth="1"/>
    <col min="1553" max="1553" width="8.85546875" style="4" customWidth="1"/>
    <col min="1554" max="1554" width="10.5703125" style="4" customWidth="1"/>
    <col min="1555" max="1555" width="0.85546875" style="4" customWidth="1"/>
    <col min="1556" max="1556" width="8.7109375" style="4" customWidth="1"/>
    <col min="1557" max="1557" width="9.42578125" style="4" customWidth="1"/>
    <col min="1558" max="1558" width="8.7109375" style="4" customWidth="1"/>
    <col min="1559" max="1559" width="0.85546875" style="4" customWidth="1"/>
    <col min="1560" max="1794" width="11.42578125" style="4"/>
    <col min="1795" max="1795" width="21.28515625" style="4" customWidth="1"/>
    <col min="1796" max="1796" width="10" style="4" customWidth="1"/>
    <col min="1797" max="1797" width="0" style="4" hidden="1" customWidth="1"/>
    <col min="1798" max="1798" width="10.42578125" style="4" customWidth="1"/>
    <col min="1799" max="1799" width="6.42578125" style="4" customWidth="1"/>
    <col min="1800" max="1800" width="0" style="4" hidden="1" customWidth="1"/>
    <col min="1801" max="1801" width="7" style="4" customWidth="1"/>
    <col min="1802" max="1802" width="6" style="4" customWidth="1"/>
    <col min="1803" max="1803" width="0" style="4" hidden="1" customWidth="1"/>
    <col min="1804" max="1804" width="6" style="4" customWidth="1"/>
    <col min="1805" max="1805" width="7.5703125" style="4" customWidth="1"/>
    <col min="1806" max="1806" width="0" style="4" hidden="1" customWidth="1"/>
    <col min="1807" max="1807" width="8" style="4" customWidth="1"/>
    <col min="1808" max="1808" width="10" style="4" customWidth="1"/>
    <col min="1809" max="1809" width="8.85546875" style="4" customWidth="1"/>
    <col min="1810" max="1810" width="10.5703125" style="4" customWidth="1"/>
    <col min="1811" max="1811" width="0.85546875" style="4" customWidth="1"/>
    <col min="1812" max="1812" width="8.7109375" style="4" customWidth="1"/>
    <col min="1813" max="1813" width="9.42578125" style="4" customWidth="1"/>
    <col min="1814" max="1814" width="8.7109375" style="4" customWidth="1"/>
    <col min="1815" max="1815" width="0.85546875" style="4" customWidth="1"/>
    <col min="1816" max="2050" width="11.42578125" style="4"/>
    <col min="2051" max="2051" width="21.28515625" style="4" customWidth="1"/>
    <col min="2052" max="2052" width="10" style="4" customWidth="1"/>
    <col min="2053" max="2053" width="0" style="4" hidden="1" customWidth="1"/>
    <col min="2054" max="2054" width="10.42578125" style="4" customWidth="1"/>
    <col min="2055" max="2055" width="6.42578125" style="4" customWidth="1"/>
    <col min="2056" max="2056" width="0" style="4" hidden="1" customWidth="1"/>
    <col min="2057" max="2057" width="7" style="4" customWidth="1"/>
    <col min="2058" max="2058" width="6" style="4" customWidth="1"/>
    <col min="2059" max="2059" width="0" style="4" hidden="1" customWidth="1"/>
    <col min="2060" max="2060" width="6" style="4" customWidth="1"/>
    <col min="2061" max="2061" width="7.5703125" style="4" customWidth="1"/>
    <col min="2062" max="2062" width="0" style="4" hidden="1" customWidth="1"/>
    <col min="2063" max="2063" width="8" style="4" customWidth="1"/>
    <col min="2064" max="2064" width="10" style="4" customWidth="1"/>
    <col min="2065" max="2065" width="8.85546875" style="4" customWidth="1"/>
    <col min="2066" max="2066" width="10.5703125" style="4" customWidth="1"/>
    <col min="2067" max="2067" width="0.85546875" style="4" customWidth="1"/>
    <col min="2068" max="2068" width="8.7109375" style="4" customWidth="1"/>
    <col min="2069" max="2069" width="9.42578125" style="4" customWidth="1"/>
    <col min="2070" max="2070" width="8.7109375" style="4" customWidth="1"/>
    <col min="2071" max="2071" width="0.85546875" style="4" customWidth="1"/>
    <col min="2072" max="2306" width="11.42578125" style="4"/>
    <col min="2307" max="2307" width="21.28515625" style="4" customWidth="1"/>
    <col min="2308" max="2308" width="10" style="4" customWidth="1"/>
    <col min="2309" max="2309" width="0" style="4" hidden="1" customWidth="1"/>
    <col min="2310" max="2310" width="10.42578125" style="4" customWidth="1"/>
    <col min="2311" max="2311" width="6.42578125" style="4" customWidth="1"/>
    <col min="2312" max="2312" width="0" style="4" hidden="1" customWidth="1"/>
    <col min="2313" max="2313" width="7" style="4" customWidth="1"/>
    <col min="2314" max="2314" width="6" style="4" customWidth="1"/>
    <col min="2315" max="2315" width="0" style="4" hidden="1" customWidth="1"/>
    <col min="2316" max="2316" width="6" style="4" customWidth="1"/>
    <col min="2317" max="2317" width="7.5703125" style="4" customWidth="1"/>
    <col min="2318" max="2318" width="0" style="4" hidden="1" customWidth="1"/>
    <col min="2319" max="2319" width="8" style="4" customWidth="1"/>
    <col min="2320" max="2320" width="10" style="4" customWidth="1"/>
    <col min="2321" max="2321" width="8.85546875" style="4" customWidth="1"/>
    <col min="2322" max="2322" width="10.5703125" style="4" customWidth="1"/>
    <col min="2323" max="2323" width="0.85546875" style="4" customWidth="1"/>
    <col min="2324" max="2324" width="8.7109375" style="4" customWidth="1"/>
    <col min="2325" max="2325" width="9.42578125" style="4" customWidth="1"/>
    <col min="2326" max="2326" width="8.7109375" style="4" customWidth="1"/>
    <col min="2327" max="2327" width="0.85546875" style="4" customWidth="1"/>
    <col min="2328" max="2562" width="11.42578125" style="4"/>
    <col min="2563" max="2563" width="21.28515625" style="4" customWidth="1"/>
    <col min="2564" max="2564" width="10" style="4" customWidth="1"/>
    <col min="2565" max="2565" width="0" style="4" hidden="1" customWidth="1"/>
    <col min="2566" max="2566" width="10.42578125" style="4" customWidth="1"/>
    <col min="2567" max="2567" width="6.42578125" style="4" customWidth="1"/>
    <col min="2568" max="2568" width="0" style="4" hidden="1" customWidth="1"/>
    <col min="2569" max="2569" width="7" style="4" customWidth="1"/>
    <col min="2570" max="2570" width="6" style="4" customWidth="1"/>
    <col min="2571" max="2571" width="0" style="4" hidden="1" customWidth="1"/>
    <col min="2572" max="2572" width="6" style="4" customWidth="1"/>
    <col min="2573" max="2573" width="7.5703125" style="4" customWidth="1"/>
    <col min="2574" max="2574" width="0" style="4" hidden="1" customWidth="1"/>
    <col min="2575" max="2575" width="8" style="4" customWidth="1"/>
    <col min="2576" max="2576" width="10" style="4" customWidth="1"/>
    <col min="2577" max="2577" width="8.85546875" style="4" customWidth="1"/>
    <col min="2578" max="2578" width="10.5703125" style="4" customWidth="1"/>
    <col min="2579" max="2579" width="0.85546875" style="4" customWidth="1"/>
    <col min="2580" max="2580" width="8.7109375" style="4" customWidth="1"/>
    <col min="2581" max="2581" width="9.42578125" style="4" customWidth="1"/>
    <col min="2582" max="2582" width="8.7109375" style="4" customWidth="1"/>
    <col min="2583" max="2583" width="0.85546875" style="4" customWidth="1"/>
    <col min="2584" max="2818" width="11.42578125" style="4"/>
    <col min="2819" max="2819" width="21.28515625" style="4" customWidth="1"/>
    <col min="2820" max="2820" width="10" style="4" customWidth="1"/>
    <col min="2821" max="2821" width="0" style="4" hidden="1" customWidth="1"/>
    <col min="2822" max="2822" width="10.42578125" style="4" customWidth="1"/>
    <col min="2823" max="2823" width="6.42578125" style="4" customWidth="1"/>
    <col min="2824" max="2824" width="0" style="4" hidden="1" customWidth="1"/>
    <col min="2825" max="2825" width="7" style="4" customWidth="1"/>
    <col min="2826" max="2826" width="6" style="4" customWidth="1"/>
    <col min="2827" max="2827" width="0" style="4" hidden="1" customWidth="1"/>
    <col min="2828" max="2828" width="6" style="4" customWidth="1"/>
    <col min="2829" max="2829" width="7.5703125" style="4" customWidth="1"/>
    <col min="2830" max="2830" width="0" style="4" hidden="1" customWidth="1"/>
    <col min="2831" max="2831" width="8" style="4" customWidth="1"/>
    <col min="2832" max="2832" width="10" style="4" customWidth="1"/>
    <col min="2833" max="2833" width="8.85546875" style="4" customWidth="1"/>
    <col min="2834" max="2834" width="10.5703125" style="4" customWidth="1"/>
    <col min="2835" max="2835" width="0.85546875" style="4" customWidth="1"/>
    <col min="2836" max="2836" width="8.7109375" style="4" customWidth="1"/>
    <col min="2837" max="2837" width="9.42578125" style="4" customWidth="1"/>
    <col min="2838" max="2838" width="8.7109375" style="4" customWidth="1"/>
    <col min="2839" max="2839" width="0.85546875" style="4" customWidth="1"/>
    <col min="2840" max="3074" width="11.42578125" style="4"/>
    <col min="3075" max="3075" width="21.28515625" style="4" customWidth="1"/>
    <col min="3076" max="3076" width="10" style="4" customWidth="1"/>
    <col min="3077" max="3077" width="0" style="4" hidden="1" customWidth="1"/>
    <col min="3078" max="3078" width="10.42578125" style="4" customWidth="1"/>
    <col min="3079" max="3079" width="6.42578125" style="4" customWidth="1"/>
    <col min="3080" max="3080" width="0" style="4" hidden="1" customWidth="1"/>
    <col min="3081" max="3081" width="7" style="4" customWidth="1"/>
    <col min="3082" max="3082" width="6" style="4" customWidth="1"/>
    <col min="3083" max="3083" width="0" style="4" hidden="1" customWidth="1"/>
    <col min="3084" max="3084" width="6" style="4" customWidth="1"/>
    <col min="3085" max="3085" width="7.5703125" style="4" customWidth="1"/>
    <col min="3086" max="3086" width="0" style="4" hidden="1" customWidth="1"/>
    <col min="3087" max="3087" width="8" style="4" customWidth="1"/>
    <col min="3088" max="3088" width="10" style="4" customWidth="1"/>
    <col min="3089" max="3089" width="8.85546875" style="4" customWidth="1"/>
    <col min="3090" max="3090" width="10.5703125" style="4" customWidth="1"/>
    <col min="3091" max="3091" width="0.85546875" style="4" customWidth="1"/>
    <col min="3092" max="3092" width="8.7109375" style="4" customWidth="1"/>
    <col min="3093" max="3093" width="9.42578125" style="4" customWidth="1"/>
    <col min="3094" max="3094" width="8.7109375" style="4" customWidth="1"/>
    <col min="3095" max="3095" width="0.85546875" style="4" customWidth="1"/>
    <col min="3096" max="3330" width="11.42578125" style="4"/>
    <col min="3331" max="3331" width="21.28515625" style="4" customWidth="1"/>
    <col min="3332" max="3332" width="10" style="4" customWidth="1"/>
    <col min="3333" max="3333" width="0" style="4" hidden="1" customWidth="1"/>
    <col min="3334" max="3334" width="10.42578125" style="4" customWidth="1"/>
    <col min="3335" max="3335" width="6.42578125" style="4" customWidth="1"/>
    <col min="3336" max="3336" width="0" style="4" hidden="1" customWidth="1"/>
    <col min="3337" max="3337" width="7" style="4" customWidth="1"/>
    <col min="3338" max="3338" width="6" style="4" customWidth="1"/>
    <col min="3339" max="3339" width="0" style="4" hidden="1" customWidth="1"/>
    <col min="3340" max="3340" width="6" style="4" customWidth="1"/>
    <col min="3341" max="3341" width="7.5703125" style="4" customWidth="1"/>
    <col min="3342" max="3342" width="0" style="4" hidden="1" customWidth="1"/>
    <col min="3343" max="3343" width="8" style="4" customWidth="1"/>
    <col min="3344" max="3344" width="10" style="4" customWidth="1"/>
    <col min="3345" max="3345" width="8.85546875" style="4" customWidth="1"/>
    <col min="3346" max="3346" width="10.5703125" style="4" customWidth="1"/>
    <col min="3347" max="3347" width="0.85546875" style="4" customWidth="1"/>
    <col min="3348" max="3348" width="8.7109375" style="4" customWidth="1"/>
    <col min="3349" max="3349" width="9.42578125" style="4" customWidth="1"/>
    <col min="3350" max="3350" width="8.7109375" style="4" customWidth="1"/>
    <col min="3351" max="3351" width="0.85546875" style="4" customWidth="1"/>
    <col min="3352" max="3586" width="11.42578125" style="4"/>
    <col min="3587" max="3587" width="21.28515625" style="4" customWidth="1"/>
    <col min="3588" max="3588" width="10" style="4" customWidth="1"/>
    <col min="3589" max="3589" width="0" style="4" hidden="1" customWidth="1"/>
    <col min="3590" max="3590" width="10.42578125" style="4" customWidth="1"/>
    <col min="3591" max="3591" width="6.42578125" style="4" customWidth="1"/>
    <col min="3592" max="3592" width="0" style="4" hidden="1" customWidth="1"/>
    <col min="3593" max="3593" width="7" style="4" customWidth="1"/>
    <col min="3594" max="3594" width="6" style="4" customWidth="1"/>
    <col min="3595" max="3595" width="0" style="4" hidden="1" customWidth="1"/>
    <col min="3596" max="3596" width="6" style="4" customWidth="1"/>
    <col min="3597" max="3597" width="7.5703125" style="4" customWidth="1"/>
    <col min="3598" max="3598" width="0" style="4" hidden="1" customWidth="1"/>
    <col min="3599" max="3599" width="8" style="4" customWidth="1"/>
    <col min="3600" max="3600" width="10" style="4" customWidth="1"/>
    <col min="3601" max="3601" width="8.85546875" style="4" customWidth="1"/>
    <col min="3602" max="3602" width="10.5703125" style="4" customWidth="1"/>
    <col min="3603" max="3603" width="0.85546875" style="4" customWidth="1"/>
    <col min="3604" max="3604" width="8.7109375" style="4" customWidth="1"/>
    <col min="3605" max="3605" width="9.42578125" style="4" customWidth="1"/>
    <col min="3606" max="3606" width="8.7109375" style="4" customWidth="1"/>
    <col min="3607" max="3607" width="0.85546875" style="4" customWidth="1"/>
    <col min="3608" max="3842" width="11.42578125" style="4"/>
    <col min="3843" max="3843" width="21.28515625" style="4" customWidth="1"/>
    <col min="3844" max="3844" width="10" style="4" customWidth="1"/>
    <col min="3845" max="3845" width="0" style="4" hidden="1" customWidth="1"/>
    <col min="3846" max="3846" width="10.42578125" style="4" customWidth="1"/>
    <col min="3847" max="3847" width="6.42578125" style="4" customWidth="1"/>
    <col min="3848" max="3848" width="0" style="4" hidden="1" customWidth="1"/>
    <col min="3849" max="3849" width="7" style="4" customWidth="1"/>
    <col min="3850" max="3850" width="6" style="4" customWidth="1"/>
    <col min="3851" max="3851" width="0" style="4" hidden="1" customWidth="1"/>
    <col min="3852" max="3852" width="6" style="4" customWidth="1"/>
    <col min="3853" max="3853" width="7.5703125" style="4" customWidth="1"/>
    <col min="3854" max="3854" width="0" style="4" hidden="1" customWidth="1"/>
    <col min="3855" max="3855" width="8" style="4" customWidth="1"/>
    <col min="3856" max="3856" width="10" style="4" customWidth="1"/>
    <col min="3857" max="3857" width="8.85546875" style="4" customWidth="1"/>
    <col min="3858" max="3858" width="10.5703125" style="4" customWidth="1"/>
    <col min="3859" max="3859" width="0.85546875" style="4" customWidth="1"/>
    <col min="3860" max="3860" width="8.7109375" style="4" customWidth="1"/>
    <col min="3861" max="3861" width="9.42578125" style="4" customWidth="1"/>
    <col min="3862" max="3862" width="8.7109375" style="4" customWidth="1"/>
    <col min="3863" max="3863" width="0.85546875" style="4" customWidth="1"/>
    <col min="3864" max="4098" width="11.42578125" style="4"/>
    <col min="4099" max="4099" width="21.28515625" style="4" customWidth="1"/>
    <col min="4100" max="4100" width="10" style="4" customWidth="1"/>
    <col min="4101" max="4101" width="0" style="4" hidden="1" customWidth="1"/>
    <col min="4102" max="4102" width="10.42578125" style="4" customWidth="1"/>
    <col min="4103" max="4103" width="6.42578125" style="4" customWidth="1"/>
    <col min="4104" max="4104" width="0" style="4" hidden="1" customWidth="1"/>
    <col min="4105" max="4105" width="7" style="4" customWidth="1"/>
    <col min="4106" max="4106" width="6" style="4" customWidth="1"/>
    <col min="4107" max="4107" width="0" style="4" hidden="1" customWidth="1"/>
    <col min="4108" max="4108" width="6" style="4" customWidth="1"/>
    <col min="4109" max="4109" width="7.5703125" style="4" customWidth="1"/>
    <col min="4110" max="4110" width="0" style="4" hidden="1" customWidth="1"/>
    <col min="4111" max="4111" width="8" style="4" customWidth="1"/>
    <col min="4112" max="4112" width="10" style="4" customWidth="1"/>
    <col min="4113" max="4113" width="8.85546875" style="4" customWidth="1"/>
    <col min="4114" max="4114" width="10.5703125" style="4" customWidth="1"/>
    <col min="4115" max="4115" width="0.85546875" style="4" customWidth="1"/>
    <col min="4116" max="4116" width="8.7109375" style="4" customWidth="1"/>
    <col min="4117" max="4117" width="9.42578125" style="4" customWidth="1"/>
    <col min="4118" max="4118" width="8.7109375" style="4" customWidth="1"/>
    <col min="4119" max="4119" width="0.85546875" style="4" customWidth="1"/>
    <col min="4120" max="4354" width="11.42578125" style="4"/>
    <col min="4355" max="4355" width="21.28515625" style="4" customWidth="1"/>
    <col min="4356" max="4356" width="10" style="4" customWidth="1"/>
    <col min="4357" max="4357" width="0" style="4" hidden="1" customWidth="1"/>
    <col min="4358" max="4358" width="10.42578125" style="4" customWidth="1"/>
    <col min="4359" max="4359" width="6.42578125" style="4" customWidth="1"/>
    <col min="4360" max="4360" width="0" style="4" hidden="1" customWidth="1"/>
    <col min="4361" max="4361" width="7" style="4" customWidth="1"/>
    <col min="4362" max="4362" width="6" style="4" customWidth="1"/>
    <col min="4363" max="4363" width="0" style="4" hidden="1" customWidth="1"/>
    <col min="4364" max="4364" width="6" style="4" customWidth="1"/>
    <col min="4365" max="4365" width="7.5703125" style="4" customWidth="1"/>
    <col min="4366" max="4366" width="0" style="4" hidden="1" customWidth="1"/>
    <col min="4367" max="4367" width="8" style="4" customWidth="1"/>
    <col min="4368" max="4368" width="10" style="4" customWidth="1"/>
    <col min="4369" max="4369" width="8.85546875" style="4" customWidth="1"/>
    <col min="4370" max="4370" width="10.5703125" style="4" customWidth="1"/>
    <col min="4371" max="4371" width="0.85546875" style="4" customWidth="1"/>
    <col min="4372" max="4372" width="8.7109375" style="4" customWidth="1"/>
    <col min="4373" max="4373" width="9.42578125" style="4" customWidth="1"/>
    <col min="4374" max="4374" width="8.7109375" style="4" customWidth="1"/>
    <col min="4375" max="4375" width="0.85546875" style="4" customWidth="1"/>
    <col min="4376" max="4610" width="11.42578125" style="4"/>
    <col min="4611" max="4611" width="21.28515625" style="4" customWidth="1"/>
    <col min="4612" max="4612" width="10" style="4" customWidth="1"/>
    <col min="4613" max="4613" width="0" style="4" hidden="1" customWidth="1"/>
    <col min="4614" max="4614" width="10.42578125" style="4" customWidth="1"/>
    <col min="4615" max="4615" width="6.42578125" style="4" customWidth="1"/>
    <col min="4616" max="4616" width="0" style="4" hidden="1" customWidth="1"/>
    <col min="4617" max="4617" width="7" style="4" customWidth="1"/>
    <col min="4618" max="4618" width="6" style="4" customWidth="1"/>
    <col min="4619" max="4619" width="0" style="4" hidden="1" customWidth="1"/>
    <col min="4620" max="4620" width="6" style="4" customWidth="1"/>
    <col min="4621" max="4621" width="7.5703125" style="4" customWidth="1"/>
    <col min="4622" max="4622" width="0" style="4" hidden="1" customWidth="1"/>
    <col min="4623" max="4623" width="8" style="4" customWidth="1"/>
    <col min="4624" max="4624" width="10" style="4" customWidth="1"/>
    <col min="4625" max="4625" width="8.85546875" style="4" customWidth="1"/>
    <col min="4626" max="4626" width="10.5703125" style="4" customWidth="1"/>
    <col min="4627" max="4627" width="0.85546875" style="4" customWidth="1"/>
    <col min="4628" max="4628" width="8.7109375" style="4" customWidth="1"/>
    <col min="4629" max="4629" width="9.42578125" style="4" customWidth="1"/>
    <col min="4630" max="4630" width="8.7109375" style="4" customWidth="1"/>
    <col min="4631" max="4631" width="0.85546875" style="4" customWidth="1"/>
    <col min="4632" max="4866" width="11.42578125" style="4"/>
    <col min="4867" max="4867" width="21.28515625" style="4" customWidth="1"/>
    <col min="4868" max="4868" width="10" style="4" customWidth="1"/>
    <col min="4869" max="4869" width="0" style="4" hidden="1" customWidth="1"/>
    <col min="4870" max="4870" width="10.42578125" style="4" customWidth="1"/>
    <col min="4871" max="4871" width="6.42578125" style="4" customWidth="1"/>
    <col min="4872" max="4872" width="0" style="4" hidden="1" customWidth="1"/>
    <col min="4873" max="4873" width="7" style="4" customWidth="1"/>
    <col min="4874" max="4874" width="6" style="4" customWidth="1"/>
    <col min="4875" max="4875" width="0" style="4" hidden="1" customWidth="1"/>
    <col min="4876" max="4876" width="6" style="4" customWidth="1"/>
    <col min="4877" max="4877" width="7.5703125" style="4" customWidth="1"/>
    <col min="4878" max="4878" width="0" style="4" hidden="1" customWidth="1"/>
    <col min="4879" max="4879" width="8" style="4" customWidth="1"/>
    <col min="4880" max="4880" width="10" style="4" customWidth="1"/>
    <col min="4881" max="4881" width="8.85546875" style="4" customWidth="1"/>
    <col min="4882" max="4882" width="10.5703125" style="4" customWidth="1"/>
    <col min="4883" max="4883" width="0.85546875" style="4" customWidth="1"/>
    <col min="4884" max="4884" width="8.7109375" style="4" customWidth="1"/>
    <col min="4885" max="4885" width="9.42578125" style="4" customWidth="1"/>
    <col min="4886" max="4886" width="8.7109375" style="4" customWidth="1"/>
    <col min="4887" max="4887" width="0.85546875" style="4" customWidth="1"/>
    <col min="4888" max="5122" width="11.42578125" style="4"/>
    <col min="5123" max="5123" width="21.28515625" style="4" customWidth="1"/>
    <col min="5124" max="5124" width="10" style="4" customWidth="1"/>
    <col min="5125" max="5125" width="0" style="4" hidden="1" customWidth="1"/>
    <col min="5126" max="5126" width="10.42578125" style="4" customWidth="1"/>
    <col min="5127" max="5127" width="6.42578125" style="4" customWidth="1"/>
    <col min="5128" max="5128" width="0" style="4" hidden="1" customWidth="1"/>
    <col min="5129" max="5129" width="7" style="4" customWidth="1"/>
    <col min="5130" max="5130" width="6" style="4" customWidth="1"/>
    <col min="5131" max="5131" width="0" style="4" hidden="1" customWidth="1"/>
    <col min="5132" max="5132" width="6" style="4" customWidth="1"/>
    <col min="5133" max="5133" width="7.5703125" style="4" customWidth="1"/>
    <col min="5134" max="5134" width="0" style="4" hidden="1" customWidth="1"/>
    <col min="5135" max="5135" width="8" style="4" customWidth="1"/>
    <col min="5136" max="5136" width="10" style="4" customWidth="1"/>
    <col min="5137" max="5137" width="8.85546875" style="4" customWidth="1"/>
    <col min="5138" max="5138" width="10.5703125" style="4" customWidth="1"/>
    <col min="5139" max="5139" width="0.85546875" style="4" customWidth="1"/>
    <col min="5140" max="5140" width="8.7109375" style="4" customWidth="1"/>
    <col min="5141" max="5141" width="9.42578125" style="4" customWidth="1"/>
    <col min="5142" max="5142" width="8.7109375" style="4" customWidth="1"/>
    <col min="5143" max="5143" width="0.85546875" style="4" customWidth="1"/>
    <col min="5144" max="5378" width="11.42578125" style="4"/>
    <col min="5379" max="5379" width="21.28515625" style="4" customWidth="1"/>
    <col min="5380" max="5380" width="10" style="4" customWidth="1"/>
    <col min="5381" max="5381" width="0" style="4" hidden="1" customWidth="1"/>
    <col min="5382" max="5382" width="10.42578125" style="4" customWidth="1"/>
    <col min="5383" max="5383" width="6.42578125" style="4" customWidth="1"/>
    <col min="5384" max="5384" width="0" style="4" hidden="1" customWidth="1"/>
    <col min="5385" max="5385" width="7" style="4" customWidth="1"/>
    <col min="5386" max="5386" width="6" style="4" customWidth="1"/>
    <col min="5387" max="5387" width="0" style="4" hidden="1" customWidth="1"/>
    <col min="5388" max="5388" width="6" style="4" customWidth="1"/>
    <col min="5389" max="5389" width="7.5703125" style="4" customWidth="1"/>
    <col min="5390" max="5390" width="0" style="4" hidden="1" customWidth="1"/>
    <col min="5391" max="5391" width="8" style="4" customWidth="1"/>
    <col min="5392" max="5392" width="10" style="4" customWidth="1"/>
    <col min="5393" max="5393" width="8.85546875" style="4" customWidth="1"/>
    <col min="5394" max="5394" width="10.5703125" style="4" customWidth="1"/>
    <col min="5395" max="5395" width="0.85546875" style="4" customWidth="1"/>
    <col min="5396" max="5396" width="8.7109375" style="4" customWidth="1"/>
    <col min="5397" max="5397" width="9.42578125" style="4" customWidth="1"/>
    <col min="5398" max="5398" width="8.7109375" style="4" customWidth="1"/>
    <col min="5399" max="5399" width="0.85546875" style="4" customWidth="1"/>
    <col min="5400" max="5634" width="11.42578125" style="4"/>
    <col min="5635" max="5635" width="21.28515625" style="4" customWidth="1"/>
    <col min="5636" max="5636" width="10" style="4" customWidth="1"/>
    <col min="5637" max="5637" width="0" style="4" hidden="1" customWidth="1"/>
    <col min="5638" max="5638" width="10.42578125" style="4" customWidth="1"/>
    <col min="5639" max="5639" width="6.42578125" style="4" customWidth="1"/>
    <col min="5640" max="5640" width="0" style="4" hidden="1" customWidth="1"/>
    <col min="5641" max="5641" width="7" style="4" customWidth="1"/>
    <col min="5642" max="5642" width="6" style="4" customWidth="1"/>
    <col min="5643" max="5643" width="0" style="4" hidden="1" customWidth="1"/>
    <col min="5644" max="5644" width="6" style="4" customWidth="1"/>
    <col min="5645" max="5645" width="7.5703125" style="4" customWidth="1"/>
    <col min="5646" max="5646" width="0" style="4" hidden="1" customWidth="1"/>
    <col min="5647" max="5647" width="8" style="4" customWidth="1"/>
    <col min="5648" max="5648" width="10" style="4" customWidth="1"/>
    <col min="5649" max="5649" width="8.85546875" style="4" customWidth="1"/>
    <col min="5650" max="5650" width="10.5703125" style="4" customWidth="1"/>
    <col min="5651" max="5651" width="0.85546875" style="4" customWidth="1"/>
    <col min="5652" max="5652" width="8.7109375" style="4" customWidth="1"/>
    <col min="5653" max="5653" width="9.42578125" style="4" customWidth="1"/>
    <col min="5654" max="5654" width="8.7109375" style="4" customWidth="1"/>
    <col min="5655" max="5655" width="0.85546875" style="4" customWidth="1"/>
    <col min="5656" max="5890" width="11.42578125" style="4"/>
    <col min="5891" max="5891" width="21.28515625" style="4" customWidth="1"/>
    <col min="5892" max="5892" width="10" style="4" customWidth="1"/>
    <col min="5893" max="5893" width="0" style="4" hidden="1" customWidth="1"/>
    <col min="5894" max="5894" width="10.42578125" style="4" customWidth="1"/>
    <col min="5895" max="5895" width="6.42578125" style="4" customWidth="1"/>
    <col min="5896" max="5896" width="0" style="4" hidden="1" customWidth="1"/>
    <col min="5897" max="5897" width="7" style="4" customWidth="1"/>
    <col min="5898" max="5898" width="6" style="4" customWidth="1"/>
    <col min="5899" max="5899" width="0" style="4" hidden="1" customWidth="1"/>
    <col min="5900" max="5900" width="6" style="4" customWidth="1"/>
    <col min="5901" max="5901" width="7.5703125" style="4" customWidth="1"/>
    <col min="5902" max="5902" width="0" style="4" hidden="1" customWidth="1"/>
    <col min="5903" max="5903" width="8" style="4" customWidth="1"/>
    <col min="5904" max="5904" width="10" style="4" customWidth="1"/>
    <col min="5905" max="5905" width="8.85546875" style="4" customWidth="1"/>
    <col min="5906" max="5906" width="10.5703125" style="4" customWidth="1"/>
    <col min="5907" max="5907" width="0.85546875" style="4" customWidth="1"/>
    <col min="5908" max="5908" width="8.7109375" style="4" customWidth="1"/>
    <col min="5909" max="5909" width="9.42578125" style="4" customWidth="1"/>
    <col min="5910" max="5910" width="8.7109375" style="4" customWidth="1"/>
    <col min="5911" max="5911" width="0.85546875" style="4" customWidth="1"/>
    <col min="5912" max="6146" width="11.42578125" style="4"/>
    <col min="6147" max="6147" width="21.28515625" style="4" customWidth="1"/>
    <col min="6148" max="6148" width="10" style="4" customWidth="1"/>
    <col min="6149" max="6149" width="0" style="4" hidden="1" customWidth="1"/>
    <col min="6150" max="6150" width="10.42578125" style="4" customWidth="1"/>
    <col min="6151" max="6151" width="6.42578125" style="4" customWidth="1"/>
    <col min="6152" max="6152" width="0" style="4" hidden="1" customWidth="1"/>
    <col min="6153" max="6153" width="7" style="4" customWidth="1"/>
    <col min="6154" max="6154" width="6" style="4" customWidth="1"/>
    <col min="6155" max="6155" width="0" style="4" hidden="1" customWidth="1"/>
    <col min="6156" max="6156" width="6" style="4" customWidth="1"/>
    <col min="6157" max="6157" width="7.5703125" style="4" customWidth="1"/>
    <col min="6158" max="6158" width="0" style="4" hidden="1" customWidth="1"/>
    <col min="6159" max="6159" width="8" style="4" customWidth="1"/>
    <col min="6160" max="6160" width="10" style="4" customWidth="1"/>
    <col min="6161" max="6161" width="8.85546875" style="4" customWidth="1"/>
    <col min="6162" max="6162" width="10.5703125" style="4" customWidth="1"/>
    <col min="6163" max="6163" width="0.85546875" style="4" customWidth="1"/>
    <col min="6164" max="6164" width="8.7109375" style="4" customWidth="1"/>
    <col min="6165" max="6165" width="9.42578125" style="4" customWidth="1"/>
    <col min="6166" max="6166" width="8.7109375" style="4" customWidth="1"/>
    <col min="6167" max="6167" width="0.85546875" style="4" customWidth="1"/>
    <col min="6168" max="6402" width="11.42578125" style="4"/>
    <col min="6403" max="6403" width="21.28515625" style="4" customWidth="1"/>
    <col min="6404" max="6404" width="10" style="4" customWidth="1"/>
    <col min="6405" max="6405" width="0" style="4" hidden="1" customWidth="1"/>
    <col min="6406" max="6406" width="10.42578125" style="4" customWidth="1"/>
    <col min="6407" max="6407" width="6.42578125" style="4" customWidth="1"/>
    <col min="6408" max="6408" width="0" style="4" hidden="1" customWidth="1"/>
    <col min="6409" max="6409" width="7" style="4" customWidth="1"/>
    <col min="6410" max="6410" width="6" style="4" customWidth="1"/>
    <col min="6411" max="6411" width="0" style="4" hidden="1" customWidth="1"/>
    <col min="6412" max="6412" width="6" style="4" customWidth="1"/>
    <col min="6413" max="6413" width="7.5703125" style="4" customWidth="1"/>
    <col min="6414" max="6414" width="0" style="4" hidden="1" customWidth="1"/>
    <col min="6415" max="6415" width="8" style="4" customWidth="1"/>
    <col min="6416" max="6416" width="10" style="4" customWidth="1"/>
    <col min="6417" max="6417" width="8.85546875" style="4" customWidth="1"/>
    <col min="6418" max="6418" width="10.5703125" style="4" customWidth="1"/>
    <col min="6419" max="6419" width="0.85546875" style="4" customWidth="1"/>
    <col min="6420" max="6420" width="8.7109375" style="4" customWidth="1"/>
    <col min="6421" max="6421" width="9.42578125" style="4" customWidth="1"/>
    <col min="6422" max="6422" width="8.7109375" style="4" customWidth="1"/>
    <col min="6423" max="6423" width="0.85546875" style="4" customWidth="1"/>
    <col min="6424" max="6658" width="11.42578125" style="4"/>
    <col min="6659" max="6659" width="21.28515625" style="4" customWidth="1"/>
    <col min="6660" max="6660" width="10" style="4" customWidth="1"/>
    <col min="6661" max="6661" width="0" style="4" hidden="1" customWidth="1"/>
    <col min="6662" max="6662" width="10.42578125" style="4" customWidth="1"/>
    <col min="6663" max="6663" width="6.42578125" style="4" customWidth="1"/>
    <col min="6664" max="6664" width="0" style="4" hidden="1" customWidth="1"/>
    <col min="6665" max="6665" width="7" style="4" customWidth="1"/>
    <col min="6666" max="6666" width="6" style="4" customWidth="1"/>
    <col min="6667" max="6667" width="0" style="4" hidden="1" customWidth="1"/>
    <col min="6668" max="6668" width="6" style="4" customWidth="1"/>
    <col min="6669" max="6669" width="7.5703125" style="4" customWidth="1"/>
    <col min="6670" max="6670" width="0" style="4" hidden="1" customWidth="1"/>
    <col min="6671" max="6671" width="8" style="4" customWidth="1"/>
    <col min="6672" max="6672" width="10" style="4" customWidth="1"/>
    <col min="6673" max="6673" width="8.85546875" style="4" customWidth="1"/>
    <col min="6674" max="6674" width="10.5703125" style="4" customWidth="1"/>
    <col min="6675" max="6675" width="0.85546875" style="4" customWidth="1"/>
    <col min="6676" max="6676" width="8.7109375" style="4" customWidth="1"/>
    <col min="6677" max="6677" width="9.42578125" style="4" customWidth="1"/>
    <col min="6678" max="6678" width="8.7109375" style="4" customWidth="1"/>
    <col min="6679" max="6679" width="0.85546875" style="4" customWidth="1"/>
    <col min="6680" max="6914" width="11.42578125" style="4"/>
    <col min="6915" max="6915" width="21.28515625" style="4" customWidth="1"/>
    <col min="6916" max="6916" width="10" style="4" customWidth="1"/>
    <col min="6917" max="6917" width="0" style="4" hidden="1" customWidth="1"/>
    <col min="6918" max="6918" width="10.42578125" style="4" customWidth="1"/>
    <col min="6919" max="6919" width="6.42578125" style="4" customWidth="1"/>
    <col min="6920" max="6920" width="0" style="4" hidden="1" customWidth="1"/>
    <col min="6921" max="6921" width="7" style="4" customWidth="1"/>
    <col min="6922" max="6922" width="6" style="4" customWidth="1"/>
    <col min="6923" max="6923" width="0" style="4" hidden="1" customWidth="1"/>
    <col min="6924" max="6924" width="6" style="4" customWidth="1"/>
    <col min="6925" max="6925" width="7.5703125" style="4" customWidth="1"/>
    <col min="6926" max="6926" width="0" style="4" hidden="1" customWidth="1"/>
    <col min="6927" max="6927" width="8" style="4" customWidth="1"/>
    <col min="6928" max="6928" width="10" style="4" customWidth="1"/>
    <col min="6929" max="6929" width="8.85546875" style="4" customWidth="1"/>
    <col min="6930" max="6930" width="10.5703125" style="4" customWidth="1"/>
    <col min="6931" max="6931" width="0.85546875" style="4" customWidth="1"/>
    <col min="6932" max="6932" width="8.7109375" style="4" customWidth="1"/>
    <col min="6933" max="6933" width="9.42578125" style="4" customWidth="1"/>
    <col min="6934" max="6934" width="8.7109375" style="4" customWidth="1"/>
    <col min="6935" max="6935" width="0.85546875" style="4" customWidth="1"/>
    <col min="6936" max="7170" width="11.42578125" style="4"/>
    <col min="7171" max="7171" width="21.28515625" style="4" customWidth="1"/>
    <col min="7172" max="7172" width="10" style="4" customWidth="1"/>
    <col min="7173" max="7173" width="0" style="4" hidden="1" customWidth="1"/>
    <col min="7174" max="7174" width="10.42578125" style="4" customWidth="1"/>
    <col min="7175" max="7175" width="6.42578125" style="4" customWidth="1"/>
    <col min="7176" max="7176" width="0" style="4" hidden="1" customWidth="1"/>
    <col min="7177" max="7177" width="7" style="4" customWidth="1"/>
    <col min="7178" max="7178" width="6" style="4" customWidth="1"/>
    <col min="7179" max="7179" width="0" style="4" hidden="1" customWidth="1"/>
    <col min="7180" max="7180" width="6" style="4" customWidth="1"/>
    <col min="7181" max="7181" width="7.5703125" style="4" customWidth="1"/>
    <col min="7182" max="7182" width="0" style="4" hidden="1" customWidth="1"/>
    <col min="7183" max="7183" width="8" style="4" customWidth="1"/>
    <col min="7184" max="7184" width="10" style="4" customWidth="1"/>
    <col min="7185" max="7185" width="8.85546875" style="4" customWidth="1"/>
    <col min="7186" max="7186" width="10.5703125" style="4" customWidth="1"/>
    <col min="7187" max="7187" width="0.85546875" style="4" customWidth="1"/>
    <col min="7188" max="7188" width="8.7109375" style="4" customWidth="1"/>
    <col min="7189" max="7189" width="9.42578125" style="4" customWidth="1"/>
    <col min="7190" max="7190" width="8.7109375" style="4" customWidth="1"/>
    <col min="7191" max="7191" width="0.85546875" style="4" customWidth="1"/>
    <col min="7192" max="7426" width="11.42578125" style="4"/>
    <col min="7427" max="7427" width="21.28515625" style="4" customWidth="1"/>
    <col min="7428" max="7428" width="10" style="4" customWidth="1"/>
    <col min="7429" max="7429" width="0" style="4" hidden="1" customWidth="1"/>
    <col min="7430" max="7430" width="10.42578125" style="4" customWidth="1"/>
    <col min="7431" max="7431" width="6.42578125" style="4" customWidth="1"/>
    <col min="7432" max="7432" width="0" style="4" hidden="1" customWidth="1"/>
    <col min="7433" max="7433" width="7" style="4" customWidth="1"/>
    <col min="7434" max="7434" width="6" style="4" customWidth="1"/>
    <col min="7435" max="7435" width="0" style="4" hidden="1" customWidth="1"/>
    <col min="7436" max="7436" width="6" style="4" customWidth="1"/>
    <col min="7437" max="7437" width="7.5703125" style="4" customWidth="1"/>
    <col min="7438" max="7438" width="0" style="4" hidden="1" customWidth="1"/>
    <col min="7439" max="7439" width="8" style="4" customWidth="1"/>
    <col min="7440" max="7440" width="10" style="4" customWidth="1"/>
    <col min="7441" max="7441" width="8.85546875" style="4" customWidth="1"/>
    <col min="7442" max="7442" width="10.5703125" style="4" customWidth="1"/>
    <col min="7443" max="7443" width="0.85546875" style="4" customWidth="1"/>
    <col min="7444" max="7444" width="8.7109375" style="4" customWidth="1"/>
    <col min="7445" max="7445" width="9.42578125" style="4" customWidth="1"/>
    <col min="7446" max="7446" width="8.7109375" style="4" customWidth="1"/>
    <col min="7447" max="7447" width="0.85546875" style="4" customWidth="1"/>
    <col min="7448" max="7682" width="11.42578125" style="4"/>
    <col min="7683" max="7683" width="21.28515625" style="4" customWidth="1"/>
    <col min="7684" max="7684" width="10" style="4" customWidth="1"/>
    <col min="7685" max="7685" width="0" style="4" hidden="1" customWidth="1"/>
    <col min="7686" max="7686" width="10.42578125" style="4" customWidth="1"/>
    <col min="7687" max="7687" width="6.42578125" style="4" customWidth="1"/>
    <col min="7688" max="7688" width="0" style="4" hidden="1" customWidth="1"/>
    <col min="7689" max="7689" width="7" style="4" customWidth="1"/>
    <col min="7690" max="7690" width="6" style="4" customWidth="1"/>
    <col min="7691" max="7691" width="0" style="4" hidden="1" customWidth="1"/>
    <col min="7692" max="7692" width="6" style="4" customWidth="1"/>
    <col min="7693" max="7693" width="7.5703125" style="4" customWidth="1"/>
    <col min="7694" max="7694" width="0" style="4" hidden="1" customWidth="1"/>
    <col min="7695" max="7695" width="8" style="4" customWidth="1"/>
    <col min="7696" max="7696" width="10" style="4" customWidth="1"/>
    <col min="7697" max="7697" width="8.85546875" style="4" customWidth="1"/>
    <col min="7698" max="7698" width="10.5703125" style="4" customWidth="1"/>
    <col min="7699" max="7699" width="0.85546875" style="4" customWidth="1"/>
    <col min="7700" max="7700" width="8.7109375" style="4" customWidth="1"/>
    <col min="7701" max="7701" width="9.42578125" style="4" customWidth="1"/>
    <col min="7702" max="7702" width="8.7109375" style="4" customWidth="1"/>
    <col min="7703" max="7703" width="0.85546875" style="4" customWidth="1"/>
    <col min="7704" max="7938" width="11.42578125" style="4"/>
    <col min="7939" max="7939" width="21.28515625" style="4" customWidth="1"/>
    <col min="7940" max="7940" width="10" style="4" customWidth="1"/>
    <col min="7941" max="7941" width="0" style="4" hidden="1" customWidth="1"/>
    <col min="7942" max="7942" width="10.42578125" style="4" customWidth="1"/>
    <col min="7943" max="7943" width="6.42578125" style="4" customWidth="1"/>
    <col min="7944" max="7944" width="0" style="4" hidden="1" customWidth="1"/>
    <col min="7945" max="7945" width="7" style="4" customWidth="1"/>
    <col min="7946" max="7946" width="6" style="4" customWidth="1"/>
    <col min="7947" max="7947" width="0" style="4" hidden="1" customWidth="1"/>
    <col min="7948" max="7948" width="6" style="4" customWidth="1"/>
    <col min="7949" max="7949" width="7.5703125" style="4" customWidth="1"/>
    <col min="7950" max="7950" width="0" style="4" hidden="1" customWidth="1"/>
    <col min="7951" max="7951" width="8" style="4" customWidth="1"/>
    <col min="7952" max="7952" width="10" style="4" customWidth="1"/>
    <col min="7953" max="7953" width="8.85546875" style="4" customWidth="1"/>
    <col min="7954" max="7954" width="10.5703125" style="4" customWidth="1"/>
    <col min="7955" max="7955" width="0.85546875" style="4" customWidth="1"/>
    <col min="7956" max="7956" width="8.7109375" style="4" customWidth="1"/>
    <col min="7957" max="7957" width="9.42578125" style="4" customWidth="1"/>
    <col min="7958" max="7958" width="8.7109375" style="4" customWidth="1"/>
    <col min="7959" max="7959" width="0.85546875" style="4" customWidth="1"/>
    <col min="7960" max="8194" width="11.42578125" style="4"/>
    <col min="8195" max="8195" width="21.28515625" style="4" customWidth="1"/>
    <col min="8196" max="8196" width="10" style="4" customWidth="1"/>
    <col min="8197" max="8197" width="0" style="4" hidden="1" customWidth="1"/>
    <col min="8198" max="8198" width="10.42578125" style="4" customWidth="1"/>
    <col min="8199" max="8199" width="6.42578125" style="4" customWidth="1"/>
    <col min="8200" max="8200" width="0" style="4" hidden="1" customWidth="1"/>
    <col min="8201" max="8201" width="7" style="4" customWidth="1"/>
    <col min="8202" max="8202" width="6" style="4" customWidth="1"/>
    <col min="8203" max="8203" width="0" style="4" hidden="1" customWidth="1"/>
    <col min="8204" max="8204" width="6" style="4" customWidth="1"/>
    <col min="8205" max="8205" width="7.5703125" style="4" customWidth="1"/>
    <col min="8206" max="8206" width="0" style="4" hidden="1" customWidth="1"/>
    <col min="8207" max="8207" width="8" style="4" customWidth="1"/>
    <col min="8208" max="8208" width="10" style="4" customWidth="1"/>
    <col min="8209" max="8209" width="8.85546875" style="4" customWidth="1"/>
    <col min="8210" max="8210" width="10.5703125" style="4" customWidth="1"/>
    <col min="8211" max="8211" width="0.85546875" style="4" customWidth="1"/>
    <col min="8212" max="8212" width="8.7109375" style="4" customWidth="1"/>
    <col min="8213" max="8213" width="9.42578125" style="4" customWidth="1"/>
    <col min="8214" max="8214" width="8.7109375" style="4" customWidth="1"/>
    <col min="8215" max="8215" width="0.85546875" style="4" customWidth="1"/>
    <col min="8216" max="8450" width="11.42578125" style="4"/>
    <col min="8451" max="8451" width="21.28515625" style="4" customWidth="1"/>
    <col min="8452" max="8452" width="10" style="4" customWidth="1"/>
    <col min="8453" max="8453" width="0" style="4" hidden="1" customWidth="1"/>
    <col min="8454" max="8454" width="10.42578125" style="4" customWidth="1"/>
    <col min="8455" max="8455" width="6.42578125" style="4" customWidth="1"/>
    <col min="8456" max="8456" width="0" style="4" hidden="1" customWidth="1"/>
    <col min="8457" max="8457" width="7" style="4" customWidth="1"/>
    <col min="8458" max="8458" width="6" style="4" customWidth="1"/>
    <col min="8459" max="8459" width="0" style="4" hidden="1" customWidth="1"/>
    <col min="8460" max="8460" width="6" style="4" customWidth="1"/>
    <col min="8461" max="8461" width="7.5703125" style="4" customWidth="1"/>
    <col min="8462" max="8462" width="0" style="4" hidden="1" customWidth="1"/>
    <col min="8463" max="8463" width="8" style="4" customWidth="1"/>
    <col min="8464" max="8464" width="10" style="4" customWidth="1"/>
    <col min="8465" max="8465" width="8.85546875" style="4" customWidth="1"/>
    <col min="8466" max="8466" width="10.5703125" style="4" customWidth="1"/>
    <col min="8467" max="8467" width="0.85546875" style="4" customWidth="1"/>
    <col min="8468" max="8468" width="8.7109375" style="4" customWidth="1"/>
    <col min="8469" max="8469" width="9.42578125" style="4" customWidth="1"/>
    <col min="8470" max="8470" width="8.7109375" style="4" customWidth="1"/>
    <col min="8471" max="8471" width="0.85546875" style="4" customWidth="1"/>
    <col min="8472" max="8706" width="11.42578125" style="4"/>
    <col min="8707" max="8707" width="21.28515625" style="4" customWidth="1"/>
    <col min="8708" max="8708" width="10" style="4" customWidth="1"/>
    <col min="8709" max="8709" width="0" style="4" hidden="1" customWidth="1"/>
    <col min="8710" max="8710" width="10.42578125" style="4" customWidth="1"/>
    <col min="8711" max="8711" width="6.42578125" style="4" customWidth="1"/>
    <col min="8712" max="8712" width="0" style="4" hidden="1" customWidth="1"/>
    <col min="8713" max="8713" width="7" style="4" customWidth="1"/>
    <col min="8714" max="8714" width="6" style="4" customWidth="1"/>
    <col min="8715" max="8715" width="0" style="4" hidden="1" customWidth="1"/>
    <col min="8716" max="8716" width="6" style="4" customWidth="1"/>
    <col min="8717" max="8717" width="7.5703125" style="4" customWidth="1"/>
    <col min="8718" max="8718" width="0" style="4" hidden="1" customWidth="1"/>
    <col min="8719" max="8719" width="8" style="4" customWidth="1"/>
    <col min="8720" max="8720" width="10" style="4" customWidth="1"/>
    <col min="8721" max="8721" width="8.85546875" style="4" customWidth="1"/>
    <col min="8722" max="8722" width="10.5703125" style="4" customWidth="1"/>
    <col min="8723" max="8723" width="0.85546875" style="4" customWidth="1"/>
    <col min="8724" max="8724" width="8.7109375" style="4" customWidth="1"/>
    <col min="8725" max="8725" width="9.42578125" style="4" customWidth="1"/>
    <col min="8726" max="8726" width="8.7109375" style="4" customWidth="1"/>
    <col min="8727" max="8727" width="0.85546875" style="4" customWidth="1"/>
    <col min="8728" max="8962" width="11.42578125" style="4"/>
    <col min="8963" max="8963" width="21.28515625" style="4" customWidth="1"/>
    <col min="8964" max="8964" width="10" style="4" customWidth="1"/>
    <col min="8965" max="8965" width="0" style="4" hidden="1" customWidth="1"/>
    <col min="8966" max="8966" width="10.42578125" style="4" customWidth="1"/>
    <col min="8967" max="8967" width="6.42578125" style="4" customWidth="1"/>
    <col min="8968" max="8968" width="0" style="4" hidden="1" customWidth="1"/>
    <col min="8969" max="8969" width="7" style="4" customWidth="1"/>
    <col min="8970" max="8970" width="6" style="4" customWidth="1"/>
    <col min="8971" max="8971" width="0" style="4" hidden="1" customWidth="1"/>
    <col min="8972" max="8972" width="6" style="4" customWidth="1"/>
    <col min="8973" max="8973" width="7.5703125" style="4" customWidth="1"/>
    <col min="8974" max="8974" width="0" style="4" hidden="1" customWidth="1"/>
    <col min="8975" max="8975" width="8" style="4" customWidth="1"/>
    <col min="8976" max="8976" width="10" style="4" customWidth="1"/>
    <col min="8977" max="8977" width="8.85546875" style="4" customWidth="1"/>
    <col min="8978" max="8978" width="10.5703125" style="4" customWidth="1"/>
    <col min="8979" max="8979" width="0.85546875" style="4" customWidth="1"/>
    <col min="8980" max="8980" width="8.7109375" style="4" customWidth="1"/>
    <col min="8981" max="8981" width="9.42578125" style="4" customWidth="1"/>
    <col min="8982" max="8982" width="8.7109375" style="4" customWidth="1"/>
    <col min="8983" max="8983" width="0.85546875" style="4" customWidth="1"/>
    <col min="8984" max="9218" width="11.42578125" style="4"/>
    <col min="9219" max="9219" width="21.28515625" style="4" customWidth="1"/>
    <col min="9220" max="9220" width="10" style="4" customWidth="1"/>
    <col min="9221" max="9221" width="0" style="4" hidden="1" customWidth="1"/>
    <col min="9222" max="9222" width="10.42578125" style="4" customWidth="1"/>
    <col min="9223" max="9223" width="6.42578125" style="4" customWidth="1"/>
    <col min="9224" max="9224" width="0" style="4" hidden="1" customWidth="1"/>
    <col min="9225" max="9225" width="7" style="4" customWidth="1"/>
    <col min="9226" max="9226" width="6" style="4" customWidth="1"/>
    <col min="9227" max="9227" width="0" style="4" hidden="1" customWidth="1"/>
    <col min="9228" max="9228" width="6" style="4" customWidth="1"/>
    <col min="9229" max="9229" width="7.5703125" style="4" customWidth="1"/>
    <col min="9230" max="9230" width="0" style="4" hidden="1" customWidth="1"/>
    <col min="9231" max="9231" width="8" style="4" customWidth="1"/>
    <col min="9232" max="9232" width="10" style="4" customWidth="1"/>
    <col min="9233" max="9233" width="8.85546875" style="4" customWidth="1"/>
    <col min="9234" max="9234" width="10.5703125" style="4" customWidth="1"/>
    <col min="9235" max="9235" width="0.85546875" style="4" customWidth="1"/>
    <col min="9236" max="9236" width="8.7109375" style="4" customWidth="1"/>
    <col min="9237" max="9237" width="9.42578125" style="4" customWidth="1"/>
    <col min="9238" max="9238" width="8.7109375" style="4" customWidth="1"/>
    <col min="9239" max="9239" width="0.85546875" style="4" customWidth="1"/>
    <col min="9240" max="9474" width="11.42578125" style="4"/>
    <col min="9475" max="9475" width="21.28515625" style="4" customWidth="1"/>
    <col min="9476" max="9476" width="10" style="4" customWidth="1"/>
    <col min="9477" max="9477" width="0" style="4" hidden="1" customWidth="1"/>
    <col min="9478" max="9478" width="10.42578125" style="4" customWidth="1"/>
    <col min="9479" max="9479" width="6.42578125" style="4" customWidth="1"/>
    <col min="9480" max="9480" width="0" style="4" hidden="1" customWidth="1"/>
    <col min="9481" max="9481" width="7" style="4" customWidth="1"/>
    <col min="9482" max="9482" width="6" style="4" customWidth="1"/>
    <col min="9483" max="9483" width="0" style="4" hidden="1" customWidth="1"/>
    <col min="9484" max="9484" width="6" style="4" customWidth="1"/>
    <col min="9485" max="9485" width="7.5703125" style="4" customWidth="1"/>
    <col min="9486" max="9486" width="0" style="4" hidden="1" customWidth="1"/>
    <col min="9487" max="9487" width="8" style="4" customWidth="1"/>
    <col min="9488" max="9488" width="10" style="4" customWidth="1"/>
    <col min="9489" max="9489" width="8.85546875" style="4" customWidth="1"/>
    <col min="9490" max="9490" width="10.5703125" style="4" customWidth="1"/>
    <col min="9491" max="9491" width="0.85546875" style="4" customWidth="1"/>
    <col min="9492" max="9492" width="8.7109375" style="4" customWidth="1"/>
    <col min="9493" max="9493" width="9.42578125" style="4" customWidth="1"/>
    <col min="9494" max="9494" width="8.7109375" style="4" customWidth="1"/>
    <col min="9495" max="9495" width="0.85546875" style="4" customWidth="1"/>
    <col min="9496" max="9730" width="11.42578125" style="4"/>
    <col min="9731" max="9731" width="21.28515625" style="4" customWidth="1"/>
    <col min="9732" max="9732" width="10" style="4" customWidth="1"/>
    <col min="9733" max="9733" width="0" style="4" hidden="1" customWidth="1"/>
    <col min="9734" max="9734" width="10.42578125" style="4" customWidth="1"/>
    <col min="9735" max="9735" width="6.42578125" style="4" customWidth="1"/>
    <col min="9736" max="9736" width="0" style="4" hidden="1" customWidth="1"/>
    <col min="9737" max="9737" width="7" style="4" customWidth="1"/>
    <col min="9738" max="9738" width="6" style="4" customWidth="1"/>
    <col min="9739" max="9739" width="0" style="4" hidden="1" customWidth="1"/>
    <col min="9740" max="9740" width="6" style="4" customWidth="1"/>
    <col min="9741" max="9741" width="7.5703125" style="4" customWidth="1"/>
    <col min="9742" max="9742" width="0" style="4" hidden="1" customWidth="1"/>
    <col min="9743" max="9743" width="8" style="4" customWidth="1"/>
    <col min="9744" max="9744" width="10" style="4" customWidth="1"/>
    <col min="9745" max="9745" width="8.85546875" style="4" customWidth="1"/>
    <col min="9746" max="9746" width="10.5703125" style="4" customWidth="1"/>
    <col min="9747" max="9747" width="0.85546875" style="4" customWidth="1"/>
    <col min="9748" max="9748" width="8.7109375" style="4" customWidth="1"/>
    <col min="9749" max="9749" width="9.42578125" style="4" customWidth="1"/>
    <col min="9750" max="9750" width="8.7109375" style="4" customWidth="1"/>
    <col min="9751" max="9751" width="0.85546875" style="4" customWidth="1"/>
    <col min="9752" max="9986" width="11.42578125" style="4"/>
    <col min="9987" max="9987" width="21.28515625" style="4" customWidth="1"/>
    <col min="9988" max="9988" width="10" style="4" customWidth="1"/>
    <col min="9989" max="9989" width="0" style="4" hidden="1" customWidth="1"/>
    <col min="9990" max="9990" width="10.42578125" style="4" customWidth="1"/>
    <col min="9991" max="9991" width="6.42578125" style="4" customWidth="1"/>
    <col min="9992" max="9992" width="0" style="4" hidden="1" customWidth="1"/>
    <col min="9993" max="9993" width="7" style="4" customWidth="1"/>
    <col min="9994" max="9994" width="6" style="4" customWidth="1"/>
    <col min="9995" max="9995" width="0" style="4" hidden="1" customWidth="1"/>
    <col min="9996" max="9996" width="6" style="4" customWidth="1"/>
    <col min="9997" max="9997" width="7.5703125" style="4" customWidth="1"/>
    <col min="9998" max="9998" width="0" style="4" hidden="1" customWidth="1"/>
    <col min="9999" max="9999" width="8" style="4" customWidth="1"/>
    <col min="10000" max="10000" width="10" style="4" customWidth="1"/>
    <col min="10001" max="10001" width="8.85546875" style="4" customWidth="1"/>
    <col min="10002" max="10002" width="10.5703125" style="4" customWidth="1"/>
    <col min="10003" max="10003" width="0.85546875" style="4" customWidth="1"/>
    <col min="10004" max="10004" width="8.7109375" style="4" customWidth="1"/>
    <col min="10005" max="10005" width="9.42578125" style="4" customWidth="1"/>
    <col min="10006" max="10006" width="8.7109375" style="4" customWidth="1"/>
    <col min="10007" max="10007" width="0.85546875" style="4" customWidth="1"/>
    <col min="10008" max="10242" width="11.42578125" style="4"/>
    <col min="10243" max="10243" width="21.28515625" style="4" customWidth="1"/>
    <col min="10244" max="10244" width="10" style="4" customWidth="1"/>
    <col min="10245" max="10245" width="0" style="4" hidden="1" customWidth="1"/>
    <col min="10246" max="10246" width="10.42578125" style="4" customWidth="1"/>
    <col min="10247" max="10247" width="6.42578125" style="4" customWidth="1"/>
    <col min="10248" max="10248" width="0" style="4" hidden="1" customWidth="1"/>
    <col min="10249" max="10249" width="7" style="4" customWidth="1"/>
    <col min="10250" max="10250" width="6" style="4" customWidth="1"/>
    <col min="10251" max="10251" width="0" style="4" hidden="1" customWidth="1"/>
    <col min="10252" max="10252" width="6" style="4" customWidth="1"/>
    <col min="10253" max="10253" width="7.5703125" style="4" customWidth="1"/>
    <col min="10254" max="10254" width="0" style="4" hidden="1" customWidth="1"/>
    <col min="10255" max="10255" width="8" style="4" customWidth="1"/>
    <col min="10256" max="10256" width="10" style="4" customWidth="1"/>
    <col min="10257" max="10257" width="8.85546875" style="4" customWidth="1"/>
    <col min="10258" max="10258" width="10.5703125" style="4" customWidth="1"/>
    <col min="10259" max="10259" width="0.85546875" style="4" customWidth="1"/>
    <col min="10260" max="10260" width="8.7109375" style="4" customWidth="1"/>
    <col min="10261" max="10261" width="9.42578125" style="4" customWidth="1"/>
    <col min="10262" max="10262" width="8.7109375" style="4" customWidth="1"/>
    <col min="10263" max="10263" width="0.85546875" style="4" customWidth="1"/>
    <col min="10264" max="10498" width="11.42578125" style="4"/>
    <col min="10499" max="10499" width="21.28515625" style="4" customWidth="1"/>
    <col min="10500" max="10500" width="10" style="4" customWidth="1"/>
    <col min="10501" max="10501" width="0" style="4" hidden="1" customWidth="1"/>
    <col min="10502" max="10502" width="10.42578125" style="4" customWidth="1"/>
    <col min="10503" max="10503" width="6.42578125" style="4" customWidth="1"/>
    <col min="10504" max="10504" width="0" style="4" hidden="1" customWidth="1"/>
    <col min="10505" max="10505" width="7" style="4" customWidth="1"/>
    <col min="10506" max="10506" width="6" style="4" customWidth="1"/>
    <col min="10507" max="10507" width="0" style="4" hidden="1" customWidth="1"/>
    <col min="10508" max="10508" width="6" style="4" customWidth="1"/>
    <col min="10509" max="10509" width="7.5703125" style="4" customWidth="1"/>
    <col min="10510" max="10510" width="0" style="4" hidden="1" customWidth="1"/>
    <col min="10511" max="10511" width="8" style="4" customWidth="1"/>
    <col min="10512" max="10512" width="10" style="4" customWidth="1"/>
    <col min="10513" max="10513" width="8.85546875" style="4" customWidth="1"/>
    <col min="10514" max="10514" width="10.5703125" style="4" customWidth="1"/>
    <col min="10515" max="10515" width="0.85546875" style="4" customWidth="1"/>
    <col min="10516" max="10516" width="8.7109375" style="4" customWidth="1"/>
    <col min="10517" max="10517" width="9.42578125" style="4" customWidth="1"/>
    <col min="10518" max="10518" width="8.7109375" style="4" customWidth="1"/>
    <col min="10519" max="10519" width="0.85546875" style="4" customWidth="1"/>
    <col min="10520" max="10754" width="11.42578125" style="4"/>
    <col min="10755" max="10755" width="21.28515625" style="4" customWidth="1"/>
    <col min="10756" max="10756" width="10" style="4" customWidth="1"/>
    <col min="10757" max="10757" width="0" style="4" hidden="1" customWidth="1"/>
    <col min="10758" max="10758" width="10.42578125" style="4" customWidth="1"/>
    <col min="10759" max="10759" width="6.42578125" style="4" customWidth="1"/>
    <col min="10760" max="10760" width="0" style="4" hidden="1" customWidth="1"/>
    <col min="10761" max="10761" width="7" style="4" customWidth="1"/>
    <col min="10762" max="10762" width="6" style="4" customWidth="1"/>
    <col min="10763" max="10763" width="0" style="4" hidden="1" customWidth="1"/>
    <col min="10764" max="10764" width="6" style="4" customWidth="1"/>
    <col min="10765" max="10765" width="7.5703125" style="4" customWidth="1"/>
    <col min="10766" max="10766" width="0" style="4" hidden="1" customWidth="1"/>
    <col min="10767" max="10767" width="8" style="4" customWidth="1"/>
    <col min="10768" max="10768" width="10" style="4" customWidth="1"/>
    <col min="10769" max="10769" width="8.85546875" style="4" customWidth="1"/>
    <col min="10770" max="10770" width="10.5703125" style="4" customWidth="1"/>
    <col min="10771" max="10771" width="0.85546875" style="4" customWidth="1"/>
    <col min="10772" max="10772" width="8.7109375" style="4" customWidth="1"/>
    <col min="10773" max="10773" width="9.42578125" style="4" customWidth="1"/>
    <col min="10774" max="10774" width="8.7109375" style="4" customWidth="1"/>
    <col min="10775" max="10775" width="0.85546875" style="4" customWidth="1"/>
    <col min="10776" max="11010" width="11.42578125" style="4"/>
    <col min="11011" max="11011" width="21.28515625" style="4" customWidth="1"/>
    <col min="11012" max="11012" width="10" style="4" customWidth="1"/>
    <col min="11013" max="11013" width="0" style="4" hidden="1" customWidth="1"/>
    <col min="11014" max="11014" width="10.42578125" style="4" customWidth="1"/>
    <col min="11015" max="11015" width="6.42578125" style="4" customWidth="1"/>
    <col min="11016" max="11016" width="0" style="4" hidden="1" customWidth="1"/>
    <col min="11017" max="11017" width="7" style="4" customWidth="1"/>
    <col min="11018" max="11018" width="6" style="4" customWidth="1"/>
    <col min="11019" max="11019" width="0" style="4" hidden="1" customWidth="1"/>
    <col min="11020" max="11020" width="6" style="4" customWidth="1"/>
    <col min="11021" max="11021" width="7.5703125" style="4" customWidth="1"/>
    <col min="11022" max="11022" width="0" style="4" hidden="1" customWidth="1"/>
    <col min="11023" max="11023" width="8" style="4" customWidth="1"/>
    <col min="11024" max="11024" width="10" style="4" customWidth="1"/>
    <col min="11025" max="11025" width="8.85546875" style="4" customWidth="1"/>
    <col min="11026" max="11026" width="10.5703125" style="4" customWidth="1"/>
    <col min="11027" max="11027" width="0.85546875" style="4" customWidth="1"/>
    <col min="11028" max="11028" width="8.7109375" style="4" customWidth="1"/>
    <col min="11029" max="11029" width="9.42578125" style="4" customWidth="1"/>
    <col min="11030" max="11030" width="8.7109375" style="4" customWidth="1"/>
    <col min="11031" max="11031" width="0.85546875" style="4" customWidth="1"/>
    <col min="11032" max="11266" width="11.42578125" style="4"/>
    <col min="11267" max="11267" width="21.28515625" style="4" customWidth="1"/>
    <col min="11268" max="11268" width="10" style="4" customWidth="1"/>
    <col min="11269" max="11269" width="0" style="4" hidden="1" customWidth="1"/>
    <col min="11270" max="11270" width="10.42578125" style="4" customWidth="1"/>
    <col min="11271" max="11271" width="6.42578125" style="4" customWidth="1"/>
    <col min="11272" max="11272" width="0" style="4" hidden="1" customWidth="1"/>
    <col min="11273" max="11273" width="7" style="4" customWidth="1"/>
    <col min="11274" max="11274" width="6" style="4" customWidth="1"/>
    <col min="11275" max="11275" width="0" style="4" hidden="1" customWidth="1"/>
    <col min="11276" max="11276" width="6" style="4" customWidth="1"/>
    <col min="11277" max="11277" width="7.5703125" style="4" customWidth="1"/>
    <col min="11278" max="11278" width="0" style="4" hidden="1" customWidth="1"/>
    <col min="11279" max="11279" width="8" style="4" customWidth="1"/>
    <col min="11280" max="11280" width="10" style="4" customWidth="1"/>
    <col min="11281" max="11281" width="8.85546875" style="4" customWidth="1"/>
    <col min="11282" max="11282" width="10.5703125" style="4" customWidth="1"/>
    <col min="11283" max="11283" width="0.85546875" style="4" customWidth="1"/>
    <col min="11284" max="11284" width="8.7109375" style="4" customWidth="1"/>
    <col min="11285" max="11285" width="9.42578125" style="4" customWidth="1"/>
    <col min="11286" max="11286" width="8.7109375" style="4" customWidth="1"/>
    <col min="11287" max="11287" width="0.85546875" style="4" customWidth="1"/>
    <col min="11288" max="11522" width="11.42578125" style="4"/>
    <col min="11523" max="11523" width="21.28515625" style="4" customWidth="1"/>
    <col min="11524" max="11524" width="10" style="4" customWidth="1"/>
    <col min="11525" max="11525" width="0" style="4" hidden="1" customWidth="1"/>
    <col min="11526" max="11526" width="10.42578125" style="4" customWidth="1"/>
    <col min="11527" max="11527" width="6.42578125" style="4" customWidth="1"/>
    <col min="11528" max="11528" width="0" style="4" hidden="1" customWidth="1"/>
    <col min="11529" max="11529" width="7" style="4" customWidth="1"/>
    <col min="11530" max="11530" width="6" style="4" customWidth="1"/>
    <col min="11531" max="11531" width="0" style="4" hidden="1" customWidth="1"/>
    <col min="11532" max="11532" width="6" style="4" customWidth="1"/>
    <col min="11533" max="11533" width="7.5703125" style="4" customWidth="1"/>
    <col min="11534" max="11534" width="0" style="4" hidden="1" customWidth="1"/>
    <col min="11535" max="11535" width="8" style="4" customWidth="1"/>
    <col min="11536" max="11536" width="10" style="4" customWidth="1"/>
    <col min="11537" max="11537" width="8.85546875" style="4" customWidth="1"/>
    <col min="11538" max="11538" width="10.5703125" style="4" customWidth="1"/>
    <col min="11539" max="11539" width="0.85546875" style="4" customWidth="1"/>
    <col min="11540" max="11540" width="8.7109375" style="4" customWidth="1"/>
    <col min="11541" max="11541" width="9.42578125" style="4" customWidth="1"/>
    <col min="11542" max="11542" width="8.7109375" style="4" customWidth="1"/>
    <col min="11543" max="11543" width="0.85546875" style="4" customWidth="1"/>
    <col min="11544" max="11778" width="11.42578125" style="4"/>
    <col min="11779" max="11779" width="21.28515625" style="4" customWidth="1"/>
    <col min="11780" max="11780" width="10" style="4" customWidth="1"/>
    <col min="11781" max="11781" width="0" style="4" hidden="1" customWidth="1"/>
    <col min="11782" max="11782" width="10.42578125" style="4" customWidth="1"/>
    <col min="11783" max="11783" width="6.42578125" style="4" customWidth="1"/>
    <col min="11784" max="11784" width="0" style="4" hidden="1" customWidth="1"/>
    <col min="11785" max="11785" width="7" style="4" customWidth="1"/>
    <col min="11786" max="11786" width="6" style="4" customWidth="1"/>
    <col min="11787" max="11787" width="0" style="4" hidden="1" customWidth="1"/>
    <col min="11788" max="11788" width="6" style="4" customWidth="1"/>
    <col min="11789" max="11789" width="7.5703125" style="4" customWidth="1"/>
    <col min="11790" max="11790" width="0" style="4" hidden="1" customWidth="1"/>
    <col min="11791" max="11791" width="8" style="4" customWidth="1"/>
    <col min="11792" max="11792" width="10" style="4" customWidth="1"/>
    <col min="11793" max="11793" width="8.85546875" style="4" customWidth="1"/>
    <col min="11794" max="11794" width="10.5703125" style="4" customWidth="1"/>
    <col min="11795" max="11795" width="0.85546875" style="4" customWidth="1"/>
    <col min="11796" max="11796" width="8.7109375" style="4" customWidth="1"/>
    <col min="11797" max="11797" width="9.42578125" style="4" customWidth="1"/>
    <col min="11798" max="11798" width="8.7109375" style="4" customWidth="1"/>
    <col min="11799" max="11799" width="0.85546875" style="4" customWidth="1"/>
    <col min="11800" max="12034" width="11.42578125" style="4"/>
    <col min="12035" max="12035" width="21.28515625" style="4" customWidth="1"/>
    <col min="12036" max="12036" width="10" style="4" customWidth="1"/>
    <col min="12037" max="12037" width="0" style="4" hidden="1" customWidth="1"/>
    <col min="12038" max="12038" width="10.42578125" style="4" customWidth="1"/>
    <col min="12039" max="12039" width="6.42578125" style="4" customWidth="1"/>
    <col min="12040" max="12040" width="0" style="4" hidden="1" customWidth="1"/>
    <col min="12041" max="12041" width="7" style="4" customWidth="1"/>
    <col min="12042" max="12042" width="6" style="4" customWidth="1"/>
    <col min="12043" max="12043" width="0" style="4" hidden="1" customWidth="1"/>
    <col min="12044" max="12044" width="6" style="4" customWidth="1"/>
    <col min="12045" max="12045" width="7.5703125" style="4" customWidth="1"/>
    <col min="12046" max="12046" width="0" style="4" hidden="1" customWidth="1"/>
    <col min="12047" max="12047" width="8" style="4" customWidth="1"/>
    <col min="12048" max="12048" width="10" style="4" customWidth="1"/>
    <col min="12049" max="12049" width="8.85546875" style="4" customWidth="1"/>
    <col min="12050" max="12050" width="10.5703125" style="4" customWidth="1"/>
    <col min="12051" max="12051" width="0.85546875" style="4" customWidth="1"/>
    <col min="12052" max="12052" width="8.7109375" style="4" customWidth="1"/>
    <col min="12053" max="12053" width="9.42578125" style="4" customWidth="1"/>
    <col min="12054" max="12054" width="8.7109375" style="4" customWidth="1"/>
    <col min="12055" max="12055" width="0.85546875" style="4" customWidth="1"/>
    <col min="12056" max="12290" width="11.42578125" style="4"/>
    <col min="12291" max="12291" width="21.28515625" style="4" customWidth="1"/>
    <col min="12292" max="12292" width="10" style="4" customWidth="1"/>
    <col min="12293" max="12293" width="0" style="4" hidden="1" customWidth="1"/>
    <col min="12294" max="12294" width="10.42578125" style="4" customWidth="1"/>
    <col min="12295" max="12295" width="6.42578125" style="4" customWidth="1"/>
    <col min="12296" max="12296" width="0" style="4" hidden="1" customWidth="1"/>
    <col min="12297" max="12297" width="7" style="4" customWidth="1"/>
    <col min="12298" max="12298" width="6" style="4" customWidth="1"/>
    <col min="12299" max="12299" width="0" style="4" hidden="1" customWidth="1"/>
    <col min="12300" max="12300" width="6" style="4" customWidth="1"/>
    <col min="12301" max="12301" width="7.5703125" style="4" customWidth="1"/>
    <col min="12302" max="12302" width="0" style="4" hidden="1" customWidth="1"/>
    <col min="12303" max="12303" width="8" style="4" customWidth="1"/>
    <col min="12304" max="12304" width="10" style="4" customWidth="1"/>
    <col min="12305" max="12305" width="8.85546875" style="4" customWidth="1"/>
    <col min="12306" max="12306" width="10.5703125" style="4" customWidth="1"/>
    <col min="12307" max="12307" width="0.85546875" style="4" customWidth="1"/>
    <col min="12308" max="12308" width="8.7109375" style="4" customWidth="1"/>
    <col min="12309" max="12309" width="9.42578125" style="4" customWidth="1"/>
    <col min="12310" max="12310" width="8.7109375" style="4" customWidth="1"/>
    <col min="12311" max="12311" width="0.85546875" style="4" customWidth="1"/>
    <col min="12312" max="12546" width="11.42578125" style="4"/>
    <col min="12547" max="12547" width="21.28515625" style="4" customWidth="1"/>
    <col min="12548" max="12548" width="10" style="4" customWidth="1"/>
    <col min="12549" max="12549" width="0" style="4" hidden="1" customWidth="1"/>
    <col min="12550" max="12550" width="10.42578125" style="4" customWidth="1"/>
    <col min="12551" max="12551" width="6.42578125" style="4" customWidth="1"/>
    <col min="12552" max="12552" width="0" style="4" hidden="1" customWidth="1"/>
    <col min="12553" max="12553" width="7" style="4" customWidth="1"/>
    <col min="12554" max="12554" width="6" style="4" customWidth="1"/>
    <col min="12555" max="12555" width="0" style="4" hidden="1" customWidth="1"/>
    <col min="12556" max="12556" width="6" style="4" customWidth="1"/>
    <col min="12557" max="12557" width="7.5703125" style="4" customWidth="1"/>
    <col min="12558" max="12558" width="0" style="4" hidden="1" customWidth="1"/>
    <col min="12559" max="12559" width="8" style="4" customWidth="1"/>
    <col min="12560" max="12560" width="10" style="4" customWidth="1"/>
    <col min="12561" max="12561" width="8.85546875" style="4" customWidth="1"/>
    <col min="12562" max="12562" width="10.5703125" style="4" customWidth="1"/>
    <col min="12563" max="12563" width="0.85546875" style="4" customWidth="1"/>
    <col min="12564" max="12564" width="8.7109375" style="4" customWidth="1"/>
    <col min="12565" max="12565" width="9.42578125" style="4" customWidth="1"/>
    <col min="12566" max="12566" width="8.7109375" style="4" customWidth="1"/>
    <col min="12567" max="12567" width="0.85546875" style="4" customWidth="1"/>
    <col min="12568" max="12802" width="11.42578125" style="4"/>
    <col min="12803" max="12803" width="21.28515625" style="4" customWidth="1"/>
    <col min="12804" max="12804" width="10" style="4" customWidth="1"/>
    <col min="12805" max="12805" width="0" style="4" hidden="1" customWidth="1"/>
    <col min="12806" max="12806" width="10.42578125" style="4" customWidth="1"/>
    <col min="12807" max="12807" width="6.42578125" style="4" customWidth="1"/>
    <col min="12808" max="12808" width="0" style="4" hidden="1" customWidth="1"/>
    <col min="12809" max="12809" width="7" style="4" customWidth="1"/>
    <col min="12810" max="12810" width="6" style="4" customWidth="1"/>
    <col min="12811" max="12811" width="0" style="4" hidden="1" customWidth="1"/>
    <col min="12812" max="12812" width="6" style="4" customWidth="1"/>
    <col min="12813" max="12813" width="7.5703125" style="4" customWidth="1"/>
    <col min="12814" max="12814" width="0" style="4" hidden="1" customWidth="1"/>
    <col min="12815" max="12815" width="8" style="4" customWidth="1"/>
    <col min="12816" max="12816" width="10" style="4" customWidth="1"/>
    <col min="12817" max="12817" width="8.85546875" style="4" customWidth="1"/>
    <col min="12818" max="12818" width="10.5703125" style="4" customWidth="1"/>
    <col min="12819" max="12819" width="0.85546875" style="4" customWidth="1"/>
    <col min="12820" max="12820" width="8.7109375" style="4" customWidth="1"/>
    <col min="12821" max="12821" width="9.42578125" style="4" customWidth="1"/>
    <col min="12822" max="12822" width="8.7109375" style="4" customWidth="1"/>
    <col min="12823" max="12823" width="0.85546875" style="4" customWidth="1"/>
    <col min="12824" max="13058" width="11.42578125" style="4"/>
    <col min="13059" max="13059" width="21.28515625" style="4" customWidth="1"/>
    <col min="13060" max="13060" width="10" style="4" customWidth="1"/>
    <col min="13061" max="13061" width="0" style="4" hidden="1" customWidth="1"/>
    <col min="13062" max="13062" width="10.42578125" style="4" customWidth="1"/>
    <col min="13063" max="13063" width="6.42578125" style="4" customWidth="1"/>
    <col min="13064" max="13064" width="0" style="4" hidden="1" customWidth="1"/>
    <col min="13065" max="13065" width="7" style="4" customWidth="1"/>
    <col min="13066" max="13066" width="6" style="4" customWidth="1"/>
    <col min="13067" max="13067" width="0" style="4" hidden="1" customWidth="1"/>
    <col min="13068" max="13068" width="6" style="4" customWidth="1"/>
    <col min="13069" max="13069" width="7.5703125" style="4" customWidth="1"/>
    <col min="13070" max="13070" width="0" style="4" hidden="1" customWidth="1"/>
    <col min="13071" max="13071" width="8" style="4" customWidth="1"/>
    <col min="13072" max="13072" width="10" style="4" customWidth="1"/>
    <col min="13073" max="13073" width="8.85546875" style="4" customWidth="1"/>
    <col min="13074" max="13074" width="10.5703125" style="4" customWidth="1"/>
    <col min="13075" max="13075" width="0.85546875" style="4" customWidth="1"/>
    <col min="13076" max="13076" width="8.7109375" style="4" customWidth="1"/>
    <col min="13077" max="13077" width="9.42578125" style="4" customWidth="1"/>
    <col min="13078" max="13078" width="8.7109375" style="4" customWidth="1"/>
    <col min="13079" max="13079" width="0.85546875" style="4" customWidth="1"/>
    <col min="13080" max="13314" width="11.42578125" style="4"/>
    <col min="13315" max="13315" width="21.28515625" style="4" customWidth="1"/>
    <col min="13316" max="13316" width="10" style="4" customWidth="1"/>
    <col min="13317" max="13317" width="0" style="4" hidden="1" customWidth="1"/>
    <col min="13318" max="13318" width="10.42578125" style="4" customWidth="1"/>
    <col min="13319" max="13319" width="6.42578125" style="4" customWidth="1"/>
    <col min="13320" max="13320" width="0" style="4" hidden="1" customWidth="1"/>
    <col min="13321" max="13321" width="7" style="4" customWidth="1"/>
    <col min="13322" max="13322" width="6" style="4" customWidth="1"/>
    <col min="13323" max="13323" width="0" style="4" hidden="1" customWidth="1"/>
    <col min="13324" max="13324" width="6" style="4" customWidth="1"/>
    <col min="13325" max="13325" width="7.5703125" style="4" customWidth="1"/>
    <col min="13326" max="13326" width="0" style="4" hidden="1" customWidth="1"/>
    <col min="13327" max="13327" width="8" style="4" customWidth="1"/>
    <col min="13328" max="13328" width="10" style="4" customWidth="1"/>
    <col min="13329" max="13329" width="8.85546875" style="4" customWidth="1"/>
    <col min="13330" max="13330" width="10.5703125" style="4" customWidth="1"/>
    <col min="13331" max="13331" width="0.85546875" style="4" customWidth="1"/>
    <col min="13332" max="13332" width="8.7109375" style="4" customWidth="1"/>
    <col min="13333" max="13333" width="9.42578125" style="4" customWidth="1"/>
    <col min="13334" max="13334" width="8.7109375" style="4" customWidth="1"/>
    <col min="13335" max="13335" width="0.85546875" style="4" customWidth="1"/>
    <col min="13336" max="13570" width="11.42578125" style="4"/>
    <col min="13571" max="13571" width="21.28515625" style="4" customWidth="1"/>
    <col min="13572" max="13572" width="10" style="4" customWidth="1"/>
    <col min="13573" max="13573" width="0" style="4" hidden="1" customWidth="1"/>
    <col min="13574" max="13574" width="10.42578125" style="4" customWidth="1"/>
    <col min="13575" max="13575" width="6.42578125" style="4" customWidth="1"/>
    <col min="13576" max="13576" width="0" style="4" hidden="1" customWidth="1"/>
    <col min="13577" max="13577" width="7" style="4" customWidth="1"/>
    <col min="13578" max="13578" width="6" style="4" customWidth="1"/>
    <col min="13579" max="13579" width="0" style="4" hidden="1" customWidth="1"/>
    <col min="13580" max="13580" width="6" style="4" customWidth="1"/>
    <col min="13581" max="13581" width="7.5703125" style="4" customWidth="1"/>
    <col min="13582" max="13582" width="0" style="4" hidden="1" customWidth="1"/>
    <col min="13583" max="13583" width="8" style="4" customWidth="1"/>
    <col min="13584" max="13584" width="10" style="4" customWidth="1"/>
    <col min="13585" max="13585" width="8.85546875" style="4" customWidth="1"/>
    <col min="13586" max="13586" width="10.5703125" style="4" customWidth="1"/>
    <col min="13587" max="13587" width="0.85546875" style="4" customWidth="1"/>
    <col min="13588" max="13588" width="8.7109375" style="4" customWidth="1"/>
    <col min="13589" max="13589" width="9.42578125" style="4" customWidth="1"/>
    <col min="13590" max="13590" width="8.7109375" style="4" customWidth="1"/>
    <col min="13591" max="13591" width="0.85546875" style="4" customWidth="1"/>
    <col min="13592" max="13826" width="11.42578125" style="4"/>
    <col min="13827" max="13827" width="21.28515625" style="4" customWidth="1"/>
    <col min="13828" max="13828" width="10" style="4" customWidth="1"/>
    <col min="13829" max="13829" width="0" style="4" hidden="1" customWidth="1"/>
    <col min="13830" max="13830" width="10.42578125" style="4" customWidth="1"/>
    <col min="13831" max="13831" width="6.42578125" style="4" customWidth="1"/>
    <col min="13832" max="13832" width="0" style="4" hidden="1" customWidth="1"/>
    <col min="13833" max="13833" width="7" style="4" customWidth="1"/>
    <col min="13834" max="13834" width="6" style="4" customWidth="1"/>
    <col min="13835" max="13835" width="0" style="4" hidden="1" customWidth="1"/>
    <col min="13836" max="13836" width="6" style="4" customWidth="1"/>
    <col min="13837" max="13837" width="7.5703125" style="4" customWidth="1"/>
    <col min="13838" max="13838" width="0" style="4" hidden="1" customWidth="1"/>
    <col min="13839" max="13839" width="8" style="4" customWidth="1"/>
    <col min="13840" max="13840" width="10" style="4" customWidth="1"/>
    <col min="13841" max="13841" width="8.85546875" style="4" customWidth="1"/>
    <col min="13842" max="13842" width="10.5703125" style="4" customWidth="1"/>
    <col min="13843" max="13843" width="0.85546875" style="4" customWidth="1"/>
    <col min="13844" max="13844" width="8.7109375" style="4" customWidth="1"/>
    <col min="13845" max="13845" width="9.42578125" style="4" customWidth="1"/>
    <col min="13846" max="13846" width="8.7109375" style="4" customWidth="1"/>
    <col min="13847" max="13847" width="0.85546875" style="4" customWidth="1"/>
    <col min="13848" max="14082" width="11.42578125" style="4"/>
    <col min="14083" max="14083" width="21.28515625" style="4" customWidth="1"/>
    <col min="14084" max="14084" width="10" style="4" customWidth="1"/>
    <col min="14085" max="14085" width="0" style="4" hidden="1" customWidth="1"/>
    <col min="14086" max="14086" width="10.42578125" style="4" customWidth="1"/>
    <col min="14087" max="14087" width="6.42578125" style="4" customWidth="1"/>
    <col min="14088" max="14088" width="0" style="4" hidden="1" customWidth="1"/>
    <col min="14089" max="14089" width="7" style="4" customWidth="1"/>
    <col min="14090" max="14090" width="6" style="4" customWidth="1"/>
    <col min="14091" max="14091" width="0" style="4" hidden="1" customWidth="1"/>
    <col min="14092" max="14092" width="6" style="4" customWidth="1"/>
    <col min="14093" max="14093" width="7.5703125" style="4" customWidth="1"/>
    <col min="14094" max="14094" width="0" style="4" hidden="1" customWidth="1"/>
    <col min="14095" max="14095" width="8" style="4" customWidth="1"/>
    <col min="14096" max="14096" width="10" style="4" customWidth="1"/>
    <col min="14097" max="14097" width="8.85546875" style="4" customWidth="1"/>
    <col min="14098" max="14098" width="10.5703125" style="4" customWidth="1"/>
    <col min="14099" max="14099" width="0.85546875" style="4" customWidth="1"/>
    <col min="14100" max="14100" width="8.7109375" style="4" customWidth="1"/>
    <col min="14101" max="14101" width="9.42578125" style="4" customWidth="1"/>
    <col min="14102" max="14102" width="8.7109375" style="4" customWidth="1"/>
    <col min="14103" max="14103" width="0.85546875" style="4" customWidth="1"/>
    <col min="14104" max="14338" width="11.42578125" style="4"/>
    <col min="14339" max="14339" width="21.28515625" style="4" customWidth="1"/>
    <col min="14340" max="14340" width="10" style="4" customWidth="1"/>
    <col min="14341" max="14341" width="0" style="4" hidden="1" customWidth="1"/>
    <col min="14342" max="14342" width="10.42578125" style="4" customWidth="1"/>
    <col min="14343" max="14343" width="6.42578125" style="4" customWidth="1"/>
    <col min="14344" max="14344" width="0" style="4" hidden="1" customWidth="1"/>
    <col min="14345" max="14345" width="7" style="4" customWidth="1"/>
    <col min="14346" max="14346" width="6" style="4" customWidth="1"/>
    <col min="14347" max="14347" width="0" style="4" hidden="1" customWidth="1"/>
    <col min="14348" max="14348" width="6" style="4" customWidth="1"/>
    <col min="14349" max="14349" width="7.5703125" style="4" customWidth="1"/>
    <col min="14350" max="14350" width="0" style="4" hidden="1" customWidth="1"/>
    <col min="14351" max="14351" width="8" style="4" customWidth="1"/>
    <col min="14352" max="14352" width="10" style="4" customWidth="1"/>
    <col min="14353" max="14353" width="8.85546875" style="4" customWidth="1"/>
    <col min="14354" max="14354" width="10.5703125" style="4" customWidth="1"/>
    <col min="14355" max="14355" width="0.85546875" style="4" customWidth="1"/>
    <col min="14356" max="14356" width="8.7109375" style="4" customWidth="1"/>
    <col min="14357" max="14357" width="9.42578125" style="4" customWidth="1"/>
    <col min="14358" max="14358" width="8.7109375" style="4" customWidth="1"/>
    <col min="14359" max="14359" width="0.85546875" style="4" customWidth="1"/>
    <col min="14360" max="14594" width="11.42578125" style="4"/>
    <col min="14595" max="14595" width="21.28515625" style="4" customWidth="1"/>
    <col min="14596" max="14596" width="10" style="4" customWidth="1"/>
    <col min="14597" max="14597" width="0" style="4" hidden="1" customWidth="1"/>
    <col min="14598" max="14598" width="10.42578125" style="4" customWidth="1"/>
    <col min="14599" max="14599" width="6.42578125" style="4" customWidth="1"/>
    <col min="14600" max="14600" width="0" style="4" hidden="1" customWidth="1"/>
    <col min="14601" max="14601" width="7" style="4" customWidth="1"/>
    <col min="14602" max="14602" width="6" style="4" customWidth="1"/>
    <col min="14603" max="14603" width="0" style="4" hidden="1" customWidth="1"/>
    <col min="14604" max="14604" width="6" style="4" customWidth="1"/>
    <col min="14605" max="14605" width="7.5703125" style="4" customWidth="1"/>
    <col min="14606" max="14606" width="0" style="4" hidden="1" customWidth="1"/>
    <col min="14607" max="14607" width="8" style="4" customWidth="1"/>
    <col min="14608" max="14608" width="10" style="4" customWidth="1"/>
    <col min="14609" max="14609" width="8.85546875" style="4" customWidth="1"/>
    <col min="14610" max="14610" width="10.5703125" style="4" customWidth="1"/>
    <col min="14611" max="14611" width="0.85546875" style="4" customWidth="1"/>
    <col min="14612" max="14612" width="8.7109375" style="4" customWidth="1"/>
    <col min="14613" max="14613" width="9.42578125" style="4" customWidth="1"/>
    <col min="14614" max="14614" width="8.7109375" style="4" customWidth="1"/>
    <col min="14615" max="14615" width="0.85546875" style="4" customWidth="1"/>
    <col min="14616" max="14850" width="11.42578125" style="4"/>
    <col min="14851" max="14851" width="21.28515625" style="4" customWidth="1"/>
    <col min="14852" max="14852" width="10" style="4" customWidth="1"/>
    <col min="14853" max="14853" width="0" style="4" hidden="1" customWidth="1"/>
    <col min="14854" max="14854" width="10.42578125" style="4" customWidth="1"/>
    <col min="14855" max="14855" width="6.42578125" style="4" customWidth="1"/>
    <col min="14856" max="14856" width="0" style="4" hidden="1" customWidth="1"/>
    <col min="14857" max="14857" width="7" style="4" customWidth="1"/>
    <col min="14858" max="14858" width="6" style="4" customWidth="1"/>
    <col min="14859" max="14859" width="0" style="4" hidden="1" customWidth="1"/>
    <col min="14860" max="14860" width="6" style="4" customWidth="1"/>
    <col min="14861" max="14861" width="7.5703125" style="4" customWidth="1"/>
    <col min="14862" max="14862" width="0" style="4" hidden="1" customWidth="1"/>
    <col min="14863" max="14863" width="8" style="4" customWidth="1"/>
    <col min="14864" max="14864" width="10" style="4" customWidth="1"/>
    <col min="14865" max="14865" width="8.85546875" style="4" customWidth="1"/>
    <col min="14866" max="14866" width="10.5703125" style="4" customWidth="1"/>
    <col min="14867" max="14867" width="0.85546875" style="4" customWidth="1"/>
    <col min="14868" max="14868" width="8.7109375" style="4" customWidth="1"/>
    <col min="14869" max="14869" width="9.42578125" style="4" customWidth="1"/>
    <col min="14870" max="14870" width="8.7109375" style="4" customWidth="1"/>
    <col min="14871" max="14871" width="0.85546875" style="4" customWidth="1"/>
    <col min="14872" max="15106" width="11.42578125" style="4"/>
    <col min="15107" max="15107" width="21.28515625" style="4" customWidth="1"/>
    <col min="15108" max="15108" width="10" style="4" customWidth="1"/>
    <col min="15109" max="15109" width="0" style="4" hidden="1" customWidth="1"/>
    <col min="15110" max="15110" width="10.42578125" style="4" customWidth="1"/>
    <col min="15111" max="15111" width="6.42578125" style="4" customWidth="1"/>
    <col min="15112" max="15112" width="0" style="4" hidden="1" customWidth="1"/>
    <col min="15113" max="15113" width="7" style="4" customWidth="1"/>
    <col min="15114" max="15114" width="6" style="4" customWidth="1"/>
    <col min="15115" max="15115" width="0" style="4" hidden="1" customWidth="1"/>
    <col min="15116" max="15116" width="6" style="4" customWidth="1"/>
    <col min="15117" max="15117" width="7.5703125" style="4" customWidth="1"/>
    <col min="15118" max="15118" width="0" style="4" hidden="1" customWidth="1"/>
    <col min="15119" max="15119" width="8" style="4" customWidth="1"/>
    <col min="15120" max="15120" width="10" style="4" customWidth="1"/>
    <col min="15121" max="15121" width="8.85546875" style="4" customWidth="1"/>
    <col min="15122" max="15122" width="10.5703125" style="4" customWidth="1"/>
    <col min="15123" max="15123" width="0.85546875" style="4" customWidth="1"/>
    <col min="15124" max="15124" width="8.7109375" style="4" customWidth="1"/>
    <col min="15125" max="15125" width="9.42578125" style="4" customWidth="1"/>
    <col min="15126" max="15126" width="8.7109375" style="4" customWidth="1"/>
    <col min="15127" max="15127" width="0.85546875" style="4" customWidth="1"/>
    <col min="15128" max="15362" width="11.42578125" style="4"/>
    <col min="15363" max="15363" width="21.28515625" style="4" customWidth="1"/>
    <col min="15364" max="15364" width="10" style="4" customWidth="1"/>
    <col min="15365" max="15365" width="0" style="4" hidden="1" customWidth="1"/>
    <col min="15366" max="15366" width="10.42578125" style="4" customWidth="1"/>
    <col min="15367" max="15367" width="6.42578125" style="4" customWidth="1"/>
    <col min="15368" max="15368" width="0" style="4" hidden="1" customWidth="1"/>
    <col min="15369" max="15369" width="7" style="4" customWidth="1"/>
    <col min="15370" max="15370" width="6" style="4" customWidth="1"/>
    <col min="15371" max="15371" width="0" style="4" hidden="1" customWidth="1"/>
    <col min="15372" max="15372" width="6" style="4" customWidth="1"/>
    <col min="15373" max="15373" width="7.5703125" style="4" customWidth="1"/>
    <col min="15374" max="15374" width="0" style="4" hidden="1" customWidth="1"/>
    <col min="15375" max="15375" width="8" style="4" customWidth="1"/>
    <col min="15376" max="15376" width="10" style="4" customWidth="1"/>
    <col min="15377" max="15377" width="8.85546875" style="4" customWidth="1"/>
    <col min="15378" max="15378" width="10.5703125" style="4" customWidth="1"/>
    <col min="15379" max="15379" width="0.85546875" style="4" customWidth="1"/>
    <col min="15380" max="15380" width="8.7109375" style="4" customWidth="1"/>
    <col min="15381" max="15381" width="9.42578125" style="4" customWidth="1"/>
    <col min="15382" max="15382" width="8.7109375" style="4" customWidth="1"/>
    <col min="15383" max="15383" width="0.85546875" style="4" customWidth="1"/>
    <col min="15384" max="15618" width="11.42578125" style="4"/>
    <col min="15619" max="15619" width="21.28515625" style="4" customWidth="1"/>
    <col min="15620" max="15620" width="10" style="4" customWidth="1"/>
    <col min="15621" max="15621" width="0" style="4" hidden="1" customWidth="1"/>
    <col min="15622" max="15622" width="10.42578125" style="4" customWidth="1"/>
    <col min="15623" max="15623" width="6.42578125" style="4" customWidth="1"/>
    <col min="15624" max="15624" width="0" style="4" hidden="1" customWidth="1"/>
    <col min="15625" max="15625" width="7" style="4" customWidth="1"/>
    <col min="15626" max="15626" width="6" style="4" customWidth="1"/>
    <col min="15627" max="15627" width="0" style="4" hidden="1" customWidth="1"/>
    <col min="15628" max="15628" width="6" style="4" customWidth="1"/>
    <col min="15629" max="15629" width="7.5703125" style="4" customWidth="1"/>
    <col min="15630" max="15630" width="0" style="4" hidden="1" customWidth="1"/>
    <col min="15631" max="15631" width="8" style="4" customWidth="1"/>
    <col min="15632" max="15632" width="10" style="4" customWidth="1"/>
    <col min="15633" max="15633" width="8.85546875" style="4" customWidth="1"/>
    <col min="15634" max="15634" width="10.5703125" style="4" customWidth="1"/>
    <col min="15635" max="15635" width="0.85546875" style="4" customWidth="1"/>
    <col min="15636" max="15636" width="8.7109375" style="4" customWidth="1"/>
    <col min="15637" max="15637" width="9.42578125" style="4" customWidth="1"/>
    <col min="15638" max="15638" width="8.7109375" style="4" customWidth="1"/>
    <col min="15639" max="15639" width="0.85546875" style="4" customWidth="1"/>
    <col min="15640" max="15874" width="11.42578125" style="4"/>
    <col min="15875" max="15875" width="21.28515625" style="4" customWidth="1"/>
    <col min="15876" max="15876" width="10" style="4" customWidth="1"/>
    <col min="15877" max="15877" width="0" style="4" hidden="1" customWidth="1"/>
    <col min="15878" max="15878" width="10.42578125" style="4" customWidth="1"/>
    <col min="15879" max="15879" width="6.42578125" style="4" customWidth="1"/>
    <col min="15880" max="15880" width="0" style="4" hidden="1" customWidth="1"/>
    <col min="15881" max="15881" width="7" style="4" customWidth="1"/>
    <col min="15882" max="15882" width="6" style="4" customWidth="1"/>
    <col min="15883" max="15883" width="0" style="4" hidden="1" customWidth="1"/>
    <col min="15884" max="15884" width="6" style="4" customWidth="1"/>
    <col min="15885" max="15885" width="7.5703125" style="4" customWidth="1"/>
    <col min="15886" max="15886" width="0" style="4" hidden="1" customWidth="1"/>
    <col min="15887" max="15887" width="8" style="4" customWidth="1"/>
    <col min="15888" max="15888" width="10" style="4" customWidth="1"/>
    <col min="15889" max="15889" width="8.85546875" style="4" customWidth="1"/>
    <col min="15890" max="15890" width="10.5703125" style="4" customWidth="1"/>
    <col min="15891" max="15891" width="0.85546875" style="4" customWidth="1"/>
    <col min="15892" max="15892" width="8.7109375" style="4" customWidth="1"/>
    <col min="15893" max="15893" width="9.42578125" style="4" customWidth="1"/>
    <col min="15894" max="15894" width="8.7109375" style="4" customWidth="1"/>
    <col min="15895" max="15895" width="0.85546875" style="4" customWidth="1"/>
    <col min="15896" max="16130" width="11.42578125" style="4"/>
    <col min="16131" max="16131" width="21.28515625" style="4" customWidth="1"/>
    <col min="16132" max="16132" width="10" style="4" customWidth="1"/>
    <col min="16133" max="16133" width="0" style="4" hidden="1" customWidth="1"/>
    <col min="16134" max="16134" width="10.42578125" style="4" customWidth="1"/>
    <col min="16135" max="16135" width="6.42578125" style="4" customWidth="1"/>
    <col min="16136" max="16136" width="0" style="4" hidden="1" customWidth="1"/>
    <col min="16137" max="16137" width="7" style="4" customWidth="1"/>
    <col min="16138" max="16138" width="6" style="4" customWidth="1"/>
    <col min="16139" max="16139" width="0" style="4" hidden="1" customWidth="1"/>
    <col min="16140" max="16140" width="6" style="4" customWidth="1"/>
    <col min="16141" max="16141" width="7.5703125" style="4" customWidth="1"/>
    <col min="16142" max="16142" width="0" style="4" hidden="1" customWidth="1"/>
    <col min="16143" max="16143" width="8" style="4" customWidth="1"/>
    <col min="16144" max="16144" width="10" style="4" customWidth="1"/>
    <col min="16145" max="16145" width="8.85546875" style="4" customWidth="1"/>
    <col min="16146" max="16146" width="10.5703125" style="4" customWidth="1"/>
    <col min="16147" max="16147" width="0.85546875" style="4" customWidth="1"/>
    <col min="16148" max="16148" width="8.7109375" style="4" customWidth="1"/>
    <col min="16149" max="16149" width="9.42578125" style="4" customWidth="1"/>
    <col min="16150" max="16150" width="8.7109375" style="4" customWidth="1"/>
    <col min="16151" max="16151" width="0.85546875" style="4" customWidth="1"/>
    <col min="16152" max="16384" width="11.42578125" style="4"/>
  </cols>
  <sheetData>
    <row r="1" spans="1:23" ht="9" customHeight="1" x14ac:dyDescent="0.25">
      <c r="E1" s="1"/>
      <c r="F1" s="5"/>
      <c r="H1" s="1"/>
      <c r="K1" s="1"/>
      <c r="M1" s="5"/>
      <c r="N1" s="1"/>
      <c r="O1" s="5"/>
      <c r="P1" s="2"/>
      <c r="Q1" s="5"/>
      <c r="S1" s="5"/>
      <c r="T1" s="4"/>
      <c r="U1" s="4"/>
      <c r="V1" s="4"/>
      <c r="W1" s="4"/>
    </row>
    <row r="2" spans="1:23" s="10" customFormat="1" ht="18" customHeight="1" x14ac:dyDescent="0.2">
      <c r="A2" s="9" t="s">
        <v>43</v>
      </c>
      <c r="B2" s="10" t="s">
        <v>42</v>
      </c>
      <c r="C2" s="11" t="s">
        <v>0</v>
      </c>
      <c r="D2" s="11" t="s">
        <v>50</v>
      </c>
      <c r="E2" s="1" t="s">
        <v>51</v>
      </c>
      <c r="F2" s="11" t="s">
        <v>58</v>
      </c>
      <c r="G2" s="11" t="s">
        <v>52</v>
      </c>
      <c r="H2" s="1" t="s">
        <v>53</v>
      </c>
      <c r="I2" s="11" t="s">
        <v>59</v>
      </c>
      <c r="J2" s="11" t="s">
        <v>54</v>
      </c>
      <c r="K2" s="1" t="s">
        <v>55</v>
      </c>
      <c r="L2" s="11" t="s">
        <v>60</v>
      </c>
      <c r="M2" s="11" t="s">
        <v>56</v>
      </c>
      <c r="N2" s="1" t="s">
        <v>57</v>
      </c>
      <c r="O2" s="11" t="s">
        <v>61</v>
      </c>
      <c r="P2" s="2" t="s">
        <v>62</v>
      </c>
      <c r="Q2" s="2" t="s">
        <v>1</v>
      </c>
      <c r="R2" s="2" t="s">
        <v>2</v>
      </c>
      <c r="S2" s="2" t="s">
        <v>49</v>
      </c>
    </row>
    <row r="3" spans="1:23" ht="15" customHeight="1" x14ac:dyDescent="0.25">
      <c r="A3" s="7">
        <v>2013</v>
      </c>
      <c r="B3" s="4" t="s">
        <v>33</v>
      </c>
      <c r="C3" s="4" t="s">
        <v>3</v>
      </c>
      <c r="D3" s="5">
        <v>16946</v>
      </c>
      <c r="E3" s="1">
        <v>4705</v>
      </c>
      <c r="F3" s="5">
        <f>+Tabla2[[#This Row],[10 VEN.]]+Tabla2[[#This Row],[10 AP]]</f>
        <v>21651</v>
      </c>
      <c r="G3" s="5">
        <v>0</v>
      </c>
      <c r="H3" s="1">
        <v>0</v>
      </c>
      <c r="I3" s="5">
        <f>+Tabla2[[#This Row],[15 VEN]]+Tabla2[[#This Row],[15 AP]]</f>
        <v>0</v>
      </c>
      <c r="J3" s="5">
        <v>0</v>
      </c>
      <c r="K3" s="1">
        <v>0</v>
      </c>
      <c r="L3" s="5">
        <f>+Tabla2[[#This Row],[30 VEN.]]+Tabla2[[#This Row],[30 AP]]</f>
        <v>0</v>
      </c>
      <c r="M3" s="5">
        <v>9</v>
      </c>
      <c r="N3" s="1">
        <v>35</v>
      </c>
      <c r="O3" s="5">
        <f>+Tabla2[[#This Row],[45 VEN.]]+Tabla2[[#This Row],[45 AP]]</f>
        <v>44</v>
      </c>
      <c r="P3" s="2">
        <f>+Tabla2[[#This Row],[45 TOT]]+Tabla2[[#This Row],[30 TOT ]]+Tabla2[[#This Row],[15 TOT]]+Tabla2[[#This Row],[10 TOT]]</f>
        <v>21695</v>
      </c>
      <c r="Q3" s="5">
        <v>88</v>
      </c>
      <c r="R3" s="5">
        <v>1633</v>
      </c>
      <c r="S3" s="5">
        <v>1721</v>
      </c>
      <c r="T3" s="4"/>
      <c r="U3" s="4"/>
      <c r="V3" s="4"/>
      <c r="W3" s="4"/>
    </row>
    <row r="4" spans="1:23" ht="15" customHeight="1" x14ac:dyDescent="0.25">
      <c r="A4" s="7">
        <v>2013</v>
      </c>
      <c r="B4" s="4" t="s">
        <v>33</v>
      </c>
      <c r="C4" s="4" t="s">
        <v>4</v>
      </c>
      <c r="D4" s="5">
        <v>4557</v>
      </c>
      <c r="E4" s="1">
        <v>204</v>
      </c>
      <c r="F4" s="5">
        <f>+Tabla2[[#This Row],[10 VEN.]]+Tabla2[[#This Row],[10 AP]]</f>
        <v>4761</v>
      </c>
      <c r="G4" s="5">
        <v>0</v>
      </c>
      <c r="H4" s="1">
        <v>2</v>
      </c>
      <c r="I4" s="5">
        <f>+Tabla2[[#This Row],[15 VEN]]+Tabla2[[#This Row],[15 AP]]</f>
        <v>2</v>
      </c>
      <c r="J4" s="5">
        <v>0</v>
      </c>
      <c r="K4" s="1">
        <v>0</v>
      </c>
      <c r="L4" s="5">
        <f>+Tabla2[[#This Row],[30 VEN.]]+Tabla2[[#This Row],[30 AP]]</f>
        <v>0</v>
      </c>
      <c r="M4" s="5">
        <v>66</v>
      </c>
      <c r="N4" s="1">
        <v>55</v>
      </c>
      <c r="O4" s="5">
        <f>+Tabla2[[#This Row],[45 VEN.]]+Tabla2[[#This Row],[45 AP]]</f>
        <v>121</v>
      </c>
      <c r="P4" s="2">
        <f>+Tabla2[[#This Row],[45 TOT]]+Tabla2[[#This Row],[30 TOT ]]+Tabla2[[#This Row],[15 TOT]]+Tabla2[[#This Row],[10 TOT]]</f>
        <v>4884</v>
      </c>
      <c r="Q4" s="5">
        <v>15</v>
      </c>
      <c r="R4" s="5">
        <v>1968</v>
      </c>
      <c r="S4" s="5">
        <v>1983</v>
      </c>
      <c r="T4" s="4"/>
      <c r="U4" s="4"/>
      <c r="V4" s="4"/>
      <c r="W4" s="4"/>
    </row>
    <row r="5" spans="1:23" ht="15" customHeight="1" x14ac:dyDescent="0.25">
      <c r="A5" s="7">
        <v>2013</v>
      </c>
      <c r="B5" s="4" t="s">
        <v>33</v>
      </c>
      <c r="C5" s="4" t="s">
        <v>63</v>
      </c>
      <c r="D5" s="5">
        <v>8568</v>
      </c>
      <c r="E5" s="1">
        <v>238</v>
      </c>
      <c r="F5" s="5">
        <f>+Tabla2[[#This Row],[10 VEN.]]+Tabla2[[#This Row],[10 AP]]</f>
        <v>8806</v>
      </c>
      <c r="G5" s="5">
        <v>15</v>
      </c>
      <c r="H5" s="1">
        <v>16</v>
      </c>
      <c r="I5" s="5">
        <f>+Tabla2[[#This Row],[15 VEN]]+Tabla2[[#This Row],[15 AP]]</f>
        <v>31</v>
      </c>
      <c r="J5" s="5">
        <v>0</v>
      </c>
      <c r="K5" s="1">
        <v>0</v>
      </c>
      <c r="L5" s="5">
        <f>+Tabla2[[#This Row],[30 VEN.]]+Tabla2[[#This Row],[30 AP]]</f>
        <v>0</v>
      </c>
      <c r="M5" s="5">
        <v>161</v>
      </c>
      <c r="N5" s="1">
        <v>181</v>
      </c>
      <c r="O5" s="5">
        <f>+Tabla2[[#This Row],[45 VEN.]]+Tabla2[[#This Row],[45 AP]]</f>
        <v>342</v>
      </c>
      <c r="P5" s="2">
        <f>+Tabla2[[#This Row],[45 TOT]]+Tabla2[[#This Row],[30 TOT ]]+Tabla2[[#This Row],[15 TOT]]+Tabla2[[#This Row],[10 TOT]]</f>
        <v>9179</v>
      </c>
      <c r="Q5" s="5">
        <v>1207</v>
      </c>
      <c r="R5" s="5">
        <v>2758</v>
      </c>
      <c r="S5" s="5">
        <v>3965</v>
      </c>
      <c r="T5" s="4"/>
      <c r="U5" s="4"/>
      <c r="V5" s="4"/>
      <c r="W5" s="4"/>
    </row>
    <row r="6" spans="1:23" ht="15" customHeight="1" x14ac:dyDescent="0.25">
      <c r="A6" s="7">
        <v>2013</v>
      </c>
      <c r="B6" s="4" t="s">
        <v>33</v>
      </c>
      <c r="C6" s="4" t="s">
        <v>5</v>
      </c>
      <c r="D6" s="5">
        <v>3734</v>
      </c>
      <c r="E6" s="1">
        <v>2877</v>
      </c>
      <c r="F6" s="5">
        <f>+Tabla2[[#This Row],[10 VEN.]]+Tabla2[[#This Row],[10 AP]]</f>
        <v>6611</v>
      </c>
      <c r="G6" s="5">
        <v>0</v>
      </c>
      <c r="H6" s="1">
        <v>0</v>
      </c>
      <c r="I6" s="5">
        <f>+Tabla2[[#This Row],[15 VEN]]+Tabla2[[#This Row],[15 AP]]</f>
        <v>0</v>
      </c>
      <c r="J6" s="5">
        <v>0</v>
      </c>
      <c r="K6" s="1">
        <v>0</v>
      </c>
      <c r="L6" s="5">
        <f>+Tabla2[[#This Row],[30 VEN.]]+Tabla2[[#This Row],[30 AP]]</f>
        <v>0</v>
      </c>
      <c r="M6" s="5">
        <v>12</v>
      </c>
      <c r="N6" s="1">
        <v>62</v>
      </c>
      <c r="O6" s="5">
        <f>+Tabla2[[#This Row],[45 VEN.]]+Tabla2[[#This Row],[45 AP]]</f>
        <v>74</v>
      </c>
      <c r="P6" s="2">
        <f>+Tabla2[[#This Row],[45 TOT]]+Tabla2[[#This Row],[30 TOT ]]+Tabla2[[#This Row],[15 TOT]]+Tabla2[[#This Row],[10 TOT]]</f>
        <v>6685</v>
      </c>
      <c r="Q6" s="5">
        <v>0</v>
      </c>
      <c r="R6" s="5">
        <v>42</v>
      </c>
      <c r="S6" s="5">
        <v>42</v>
      </c>
      <c r="T6" s="4"/>
      <c r="U6" s="4"/>
      <c r="V6" s="4"/>
      <c r="W6" s="4"/>
    </row>
    <row r="7" spans="1:23" ht="15" customHeight="1" x14ac:dyDescent="0.25">
      <c r="A7" s="7">
        <v>2013</v>
      </c>
      <c r="B7" s="4" t="s">
        <v>33</v>
      </c>
      <c r="C7" s="4" t="s">
        <v>7</v>
      </c>
      <c r="D7" s="5">
        <v>12252</v>
      </c>
      <c r="E7" s="1">
        <v>2876</v>
      </c>
      <c r="F7" s="5">
        <f>+Tabla2[[#This Row],[10 VEN.]]+Tabla2[[#This Row],[10 AP]]</f>
        <v>15128</v>
      </c>
      <c r="G7" s="5">
        <v>0</v>
      </c>
      <c r="H7" s="1">
        <v>0</v>
      </c>
      <c r="I7" s="5">
        <f>+Tabla2[[#This Row],[15 VEN]]+Tabla2[[#This Row],[15 AP]]</f>
        <v>0</v>
      </c>
      <c r="J7" s="5">
        <v>0</v>
      </c>
      <c r="K7" s="1">
        <v>0</v>
      </c>
      <c r="L7" s="5">
        <f>+Tabla2[[#This Row],[30 VEN.]]+Tabla2[[#This Row],[30 AP]]</f>
        <v>0</v>
      </c>
      <c r="M7" s="5">
        <v>152</v>
      </c>
      <c r="N7" s="1">
        <v>252</v>
      </c>
      <c r="O7" s="5">
        <f>+Tabla2[[#This Row],[45 VEN.]]+Tabla2[[#This Row],[45 AP]]</f>
        <v>404</v>
      </c>
      <c r="P7" s="2">
        <f>+Tabla2[[#This Row],[45 TOT]]+Tabla2[[#This Row],[30 TOT ]]+Tabla2[[#This Row],[15 TOT]]+Tabla2[[#This Row],[10 TOT]]</f>
        <v>15532</v>
      </c>
      <c r="Q7" s="5">
        <v>5</v>
      </c>
      <c r="R7" s="5">
        <v>66</v>
      </c>
      <c r="S7" s="5">
        <v>71</v>
      </c>
      <c r="T7" s="4"/>
      <c r="U7" s="4"/>
      <c r="V7" s="4"/>
      <c r="W7" s="4"/>
    </row>
    <row r="8" spans="1:23" ht="15" customHeight="1" x14ac:dyDescent="0.25">
      <c r="A8" s="7">
        <v>2013</v>
      </c>
      <c r="B8" s="4" t="s">
        <v>33</v>
      </c>
      <c r="C8" s="4" t="s">
        <v>6</v>
      </c>
      <c r="D8" s="5">
        <v>3725</v>
      </c>
      <c r="E8" s="1">
        <v>1223</v>
      </c>
      <c r="F8" s="5">
        <f>+Tabla2[[#This Row],[10 VEN.]]+Tabla2[[#This Row],[10 AP]]</f>
        <v>4948</v>
      </c>
      <c r="G8" s="5">
        <v>0</v>
      </c>
      <c r="H8" s="1">
        <v>0</v>
      </c>
      <c r="I8" s="5">
        <f>+Tabla2[[#This Row],[15 VEN]]+Tabla2[[#This Row],[15 AP]]</f>
        <v>0</v>
      </c>
      <c r="J8" s="5">
        <v>0</v>
      </c>
      <c r="K8" s="1">
        <v>0</v>
      </c>
      <c r="L8" s="5">
        <f>+Tabla2[[#This Row],[30 VEN.]]+Tabla2[[#This Row],[30 AP]]</f>
        <v>0</v>
      </c>
      <c r="M8" s="5">
        <v>36</v>
      </c>
      <c r="N8" s="1">
        <v>104</v>
      </c>
      <c r="O8" s="5">
        <f>+Tabla2[[#This Row],[45 VEN.]]+Tabla2[[#This Row],[45 AP]]</f>
        <v>140</v>
      </c>
      <c r="P8" s="2">
        <f>+Tabla2[[#This Row],[45 TOT]]+Tabla2[[#This Row],[30 TOT ]]+Tabla2[[#This Row],[15 TOT]]+Tabla2[[#This Row],[10 TOT]]</f>
        <v>5088</v>
      </c>
      <c r="Q8" s="5">
        <v>0</v>
      </c>
      <c r="R8" s="5">
        <v>20</v>
      </c>
      <c r="S8" s="5">
        <v>20</v>
      </c>
      <c r="T8" s="4"/>
      <c r="U8" s="4"/>
      <c r="V8" s="4"/>
      <c r="W8" s="4"/>
    </row>
    <row r="9" spans="1:23" ht="15" customHeight="1" x14ac:dyDescent="0.25">
      <c r="A9" s="7">
        <v>2013</v>
      </c>
      <c r="B9" s="4" t="s">
        <v>33</v>
      </c>
      <c r="C9" s="4" t="s">
        <v>64</v>
      </c>
      <c r="D9" s="5">
        <v>23487</v>
      </c>
      <c r="E9" s="1">
        <v>5879</v>
      </c>
      <c r="F9" s="5">
        <f>+Tabla2[[#This Row],[10 VEN.]]+Tabla2[[#This Row],[10 AP]]</f>
        <v>29366</v>
      </c>
      <c r="G9" s="5">
        <v>0</v>
      </c>
      <c r="H9" s="1">
        <v>0</v>
      </c>
      <c r="I9" s="5">
        <f>+Tabla2[[#This Row],[15 VEN]]+Tabla2[[#This Row],[15 AP]]</f>
        <v>0</v>
      </c>
      <c r="J9" s="5">
        <v>0</v>
      </c>
      <c r="K9" s="1">
        <v>0</v>
      </c>
      <c r="L9" s="5">
        <f>+Tabla2[[#This Row],[30 VEN.]]+Tabla2[[#This Row],[30 AP]]</f>
        <v>0</v>
      </c>
      <c r="M9" s="5">
        <v>101</v>
      </c>
      <c r="N9" s="1">
        <v>126</v>
      </c>
      <c r="O9" s="5">
        <f>+Tabla2[[#This Row],[45 VEN.]]+Tabla2[[#This Row],[45 AP]]</f>
        <v>227</v>
      </c>
      <c r="P9" s="2">
        <f>+Tabla2[[#This Row],[45 TOT]]+Tabla2[[#This Row],[30 TOT ]]+Tabla2[[#This Row],[15 TOT]]+Tabla2[[#This Row],[10 TOT]]</f>
        <v>29593</v>
      </c>
      <c r="Q9" s="5">
        <v>0</v>
      </c>
      <c r="R9" s="5">
        <v>66</v>
      </c>
      <c r="S9" s="5">
        <v>66</v>
      </c>
      <c r="T9" s="4"/>
      <c r="U9" s="4"/>
      <c r="V9" s="4"/>
      <c r="W9" s="4"/>
    </row>
    <row r="10" spans="1:23" ht="15" customHeight="1" x14ac:dyDescent="0.25">
      <c r="A10" s="7">
        <v>2013</v>
      </c>
      <c r="B10" s="4" t="s">
        <v>33</v>
      </c>
      <c r="C10" s="4" t="s">
        <v>9</v>
      </c>
      <c r="D10" s="5">
        <v>8909</v>
      </c>
      <c r="E10" s="1">
        <v>1419</v>
      </c>
      <c r="F10" s="5">
        <f>+Tabla2[[#This Row],[10 VEN.]]+Tabla2[[#This Row],[10 AP]]</f>
        <v>10328</v>
      </c>
      <c r="G10" s="5">
        <v>9</v>
      </c>
      <c r="H10" s="1">
        <v>0</v>
      </c>
      <c r="I10" s="5">
        <f>+Tabla2[[#This Row],[15 VEN]]+Tabla2[[#This Row],[15 AP]]</f>
        <v>9</v>
      </c>
      <c r="J10" s="5">
        <v>4</v>
      </c>
      <c r="K10" s="1">
        <v>0</v>
      </c>
      <c r="L10" s="5">
        <f>+Tabla2[[#This Row],[30 VEN.]]+Tabla2[[#This Row],[30 AP]]</f>
        <v>4</v>
      </c>
      <c r="M10" s="5">
        <v>13</v>
      </c>
      <c r="N10" s="1">
        <v>11</v>
      </c>
      <c r="O10" s="5">
        <f>+Tabla2[[#This Row],[45 VEN.]]+Tabla2[[#This Row],[45 AP]]</f>
        <v>24</v>
      </c>
      <c r="P10" s="2">
        <f>+Tabla2[[#This Row],[45 TOT]]+Tabla2[[#This Row],[30 TOT ]]+Tabla2[[#This Row],[15 TOT]]+Tabla2[[#This Row],[10 TOT]]</f>
        <v>10365</v>
      </c>
      <c r="Q10" s="5">
        <v>0</v>
      </c>
      <c r="R10" s="5">
        <v>197</v>
      </c>
      <c r="S10" s="5">
        <v>197</v>
      </c>
      <c r="T10" s="4"/>
      <c r="U10" s="4"/>
      <c r="V10" s="4"/>
      <c r="W10" s="4"/>
    </row>
    <row r="11" spans="1:23" ht="15" customHeight="1" x14ac:dyDescent="0.25">
      <c r="A11" s="7">
        <v>2013</v>
      </c>
      <c r="B11" s="4" t="s">
        <v>33</v>
      </c>
      <c r="C11" s="4" t="s">
        <v>17</v>
      </c>
      <c r="D11" s="5">
        <v>1197</v>
      </c>
      <c r="E11" s="1">
        <v>0</v>
      </c>
      <c r="F11" s="5">
        <f>+Tabla2[[#This Row],[10 VEN.]]+Tabla2[[#This Row],[10 AP]]</f>
        <v>1197</v>
      </c>
      <c r="G11" s="5">
        <v>0</v>
      </c>
      <c r="H11" s="1">
        <v>0</v>
      </c>
      <c r="I11" s="5">
        <f>+Tabla2[[#This Row],[15 VEN]]+Tabla2[[#This Row],[15 AP]]</f>
        <v>0</v>
      </c>
      <c r="J11" s="5">
        <v>0</v>
      </c>
      <c r="K11" s="1">
        <v>0</v>
      </c>
      <c r="L11" s="5">
        <f>+Tabla2[[#This Row],[30 VEN.]]+Tabla2[[#This Row],[30 AP]]</f>
        <v>0</v>
      </c>
      <c r="M11" s="5">
        <v>0</v>
      </c>
      <c r="N11" s="1">
        <v>0</v>
      </c>
      <c r="O11" s="5">
        <f>+Tabla2[[#This Row],[45 VEN.]]+Tabla2[[#This Row],[45 AP]]</f>
        <v>0</v>
      </c>
      <c r="P11" s="2">
        <f>+Tabla2[[#This Row],[45 TOT]]+Tabla2[[#This Row],[30 TOT ]]+Tabla2[[#This Row],[15 TOT]]+Tabla2[[#This Row],[10 TOT]]</f>
        <v>1197</v>
      </c>
      <c r="Q11" s="5">
        <v>0</v>
      </c>
      <c r="R11" s="5">
        <v>0</v>
      </c>
      <c r="S11" s="5">
        <v>0</v>
      </c>
      <c r="T11" s="4"/>
      <c r="U11" s="4"/>
      <c r="V11" s="4"/>
      <c r="W11" s="4"/>
    </row>
    <row r="12" spans="1:23" ht="15" customHeight="1" x14ac:dyDescent="0.25">
      <c r="A12" s="7">
        <v>2013</v>
      </c>
      <c r="B12" s="4" t="s">
        <v>34</v>
      </c>
      <c r="C12" s="4" t="s">
        <v>8</v>
      </c>
      <c r="D12" s="5">
        <v>266748</v>
      </c>
      <c r="E12" s="1">
        <v>9369</v>
      </c>
      <c r="F12" s="5">
        <f>+Tabla2[[#This Row],[10 VEN.]]+Tabla2[[#This Row],[10 AP]]</f>
        <v>276117</v>
      </c>
      <c r="G12" s="5">
        <v>79</v>
      </c>
      <c r="H12" s="1">
        <v>190</v>
      </c>
      <c r="I12" s="5">
        <f>+Tabla2[[#This Row],[15 VEN]]+Tabla2[[#This Row],[15 AP]]</f>
        <v>269</v>
      </c>
      <c r="J12" s="5">
        <v>3</v>
      </c>
      <c r="K12" s="1">
        <v>14</v>
      </c>
      <c r="L12" s="5">
        <f>+Tabla2[[#This Row],[30 VEN.]]+Tabla2[[#This Row],[30 AP]]</f>
        <v>17</v>
      </c>
      <c r="M12" s="5">
        <v>1582</v>
      </c>
      <c r="N12" s="1">
        <v>486</v>
      </c>
      <c r="O12" s="5">
        <f>+Tabla2[[#This Row],[45 VEN.]]+Tabla2[[#This Row],[45 AP]]</f>
        <v>2068</v>
      </c>
      <c r="P12" s="2">
        <f>+Tabla2[[#This Row],[45 TOT]]+Tabla2[[#This Row],[30 TOT ]]+Tabla2[[#This Row],[15 TOT]]+Tabla2[[#This Row],[10 TOT]]</f>
        <v>278471</v>
      </c>
      <c r="Q12" s="5">
        <v>4717</v>
      </c>
      <c r="R12" s="5">
        <v>381</v>
      </c>
      <c r="S12" s="5">
        <v>5098</v>
      </c>
      <c r="T12" s="4"/>
      <c r="U12" s="4"/>
      <c r="V12" s="4"/>
      <c r="W12" s="4"/>
    </row>
    <row r="13" spans="1:23" ht="15" customHeight="1" x14ac:dyDescent="0.25">
      <c r="A13" s="7">
        <v>2013</v>
      </c>
      <c r="B13" s="4" t="s">
        <v>34</v>
      </c>
      <c r="C13" s="4" t="s">
        <v>10</v>
      </c>
      <c r="D13" s="5">
        <v>174017</v>
      </c>
      <c r="E13" s="1">
        <v>12874</v>
      </c>
      <c r="F13" s="5">
        <f>+Tabla2[[#This Row],[10 VEN.]]+Tabla2[[#This Row],[10 AP]]</f>
        <v>186891</v>
      </c>
      <c r="G13" s="5">
        <v>100</v>
      </c>
      <c r="H13" s="1">
        <v>67</v>
      </c>
      <c r="I13" s="5">
        <f>+Tabla2[[#This Row],[15 VEN]]+Tabla2[[#This Row],[15 AP]]</f>
        <v>167</v>
      </c>
      <c r="J13" s="5">
        <v>0</v>
      </c>
      <c r="K13" s="1">
        <v>0</v>
      </c>
      <c r="L13" s="5">
        <f>+Tabla2[[#This Row],[30 VEN.]]+Tabla2[[#This Row],[30 AP]]</f>
        <v>0</v>
      </c>
      <c r="M13" s="5">
        <v>524</v>
      </c>
      <c r="N13" s="1">
        <v>273</v>
      </c>
      <c r="O13" s="5">
        <f>+Tabla2[[#This Row],[45 VEN.]]+Tabla2[[#This Row],[45 AP]]</f>
        <v>797</v>
      </c>
      <c r="P13" s="2">
        <f>+Tabla2[[#This Row],[45 TOT]]+Tabla2[[#This Row],[30 TOT ]]+Tabla2[[#This Row],[15 TOT]]+Tabla2[[#This Row],[10 TOT]]</f>
        <v>187855</v>
      </c>
      <c r="Q13" s="5">
        <v>6423</v>
      </c>
      <c r="R13" s="5">
        <v>100</v>
      </c>
      <c r="S13" s="5">
        <v>6523</v>
      </c>
      <c r="T13" s="4"/>
      <c r="U13" s="4"/>
      <c r="V13" s="4"/>
      <c r="W13" s="4"/>
    </row>
    <row r="14" spans="1:23" ht="15" customHeight="1" x14ac:dyDescent="0.25">
      <c r="A14" s="7">
        <v>2013</v>
      </c>
      <c r="B14" s="4" t="s">
        <v>34</v>
      </c>
      <c r="C14" s="4" t="s">
        <v>3</v>
      </c>
      <c r="D14" s="5">
        <v>437530</v>
      </c>
      <c r="E14" s="1">
        <v>170734</v>
      </c>
      <c r="F14" s="5">
        <f>+Tabla2[[#This Row],[10 VEN.]]+Tabla2[[#This Row],[10 AP]]</f>
        <v>608264</v>
      </c>
      <c r="G14" s="5">
        <v>86</v>
      </c>
      <c r="H14" s="1">
        <v>870</v>
      </c>
      <c r="I14" s="5">
        <f>+Tabla2[[#This Row],[15 VEN]]+Tabla2[[#This Row],[15 AP]]</f>
        <v>956</v>
      </c>
      <c r="J14" s="5">
        <v>0</v>
      </c>
      <c r="K14" s="1">
        <v>2</v>
      </c>
      <c r="L14" s="5">
        <f>+Tabla2[[#This Row],[30 VEN.]]+Tabla2[[#This Row],[30 AP]]</f>
        <v>2</v>
      </c>
      <c r="M14" s="5">
        <v>1859</v>
      </c>
      <c r="N14" s="1">
        <v>961</v>
      </c>
      <c r="O14" s="5">
        <f>+Tabla2[[#This Row],[45 VEN.]]+Tabla2[[#This Row],[45 AP]]</f>
        <v>2820</v>
      </c>
      <c r="P14" s="2">
        <f>+Tabla2[[#This Row],[45 TOT]]+Tabla2[[#This Row],[30 TOT ]]+Tabla2[[#This Row],[15 TOT]]+Tabla2[[#This Row],[10 TOT]]</f>
        <v>612042</v>
      </c>
      <c r="Q14" s="5">
        <v>435</v>
      </c>
      <c r="R14" s="5">
        <v>783</v>
      </c>
      <c r="S14" s="5">
        <v>1218</v>
      </c>
      <c r="T14" s="4"/>
      <c r="U14" s="4"/>
      <c r="V14" s="4"/>
      <c r="W14" s="4"/>
    </row>
    <row r="15" spans="1:23" ht="15" customHeight="1" x14ac:dyDescent="0.25">
      <c r="A15" s="7">
        <v>2013</v>
      </c>
      <c r="B15" s="4" t="s">
        <v>34</v>
      </c>
      <c r="C15" s="4" t="s">
        <v>11</v>
      </c>
      <c r="D15" s="5">
        <v>49117</v>
      </c>
      <c r="E15" s="1">
        <v>4443</v>
      </c>
      <c r="F15" s="5">
        <f>+Tabla2[[#This Row],[10 VEN.]]+Tabla2[[#This Row],[10 AP]]</f>
        <v>53560</v>
      </c>
      <c r="G15" s="5">
        <v>30</v>
      </c>
      <c r="H15" s="1">
        <v>60</v>
      </c>
      <c r="I15" s="5">
        <f>+Tabla2[[#This Row],[15 VEN]]+Tabla2[[#This Row],[15 AP]]</f>
        <v>90</v>
      </c>
      <c r="J15" s="5">
        <v>0</v>
      </c>
      <c r="K15" s="1">
        <v>0</v>
      </c>
      <c r="L15" s="5">
        <f>+Tabla2[[#This Row],[30 VEN.]]+Tabla2[[#This Row],[30 AP]]</f>
        <v>0</v>
      </c>
      <c r="M15" s="5">
        <v>199</v>
      </c>
      <c r="N15" s="1">
        <v>239</v>
      </c>
      <c r="O15" s="5">
        <f>+Tabla2[[#This Row],[45 VEN.]]+Tabla2[[#This Row],[45 AP]]</f>
        <v>438</v>
      </c>
      <c r="P15" s="2">
        <f>+Tabla2[[#This Row],[45 TOT]]+Tabla2[[#This Row],[30 TOT ]]+Tabla2[[#This Row],[15 TOT]]+Tabla2[[#This Row],[10 TOT]]</f>
        <v>54088</v>
      </c>
      <c r="Q15" s="5">
        <v>85</v>
      </c>
      <c r="R15" s="5">
        <v>0</v>
      </c>
      <c r="S15" s="5">
        <v>85</v>
      </c>
      <c r="T15" s="4"/>
      <c r="U15" s="4"/>
      <c r="V15" s="4"/>
      <c r="W15" s="4"/>
    </row>
    <row r="16" spans="1:23" ht="15" customHeight="1" x14ac:dyDescent="0.25">
      <c r="A16" s="7">
        <v>2013</v>
      </c>
      <c r="B16" s="4" t="s">
        <v>34</v>
      </c>
      <c r="C16" s="4" t="s">
        <v>12</v>
      </c>
      <c r="D16" s="5">
        <v>0</v>
      </c>
      <c r="E16" s="1">
        <v>0</v>
      </c>
      <c r="F16" s="5">
        <f>+Tabla2[[#This Row],[10 VEN.]]+Tabla2[[#This Row],[10 AP]]</f>
        <v>0</v>
      </c>
      <c r="G16" s="5">
        <v>0</v>
      </c>
      <c r="H16" s="1">
        <v>0</v>
      </c>
      <c r="I16" s="5">
        <f>+Tabla2[[#This Row],[15 VEN]]+Tabla2[[#This Row],[15 AP]]</f>
        <v>0</v>
      </c>
      <c r="J16" s="5">
        <v>0</v>
      </c>
      <c r="K16" s="1">
        <v>0</v>
      </c>
      <c r="L16" s="5">
        <f>+Tabla2[[#This Row],[30 VEN.]]+Tabla2[[#This Row],[30 AP]]</f>
        <v>0</v>
      </c>
      <c r="M16" s="5">
        <v>252</v>
      </c>
      <c r="N16" s="1">
        <v>287</v>
      </c>
      <c r="O16" s="5">
        <f>+Tabla2[[#This Row],[45 VEN.]]+Tabla2[[#This Row],[45 AP]]</f>
        <v>539</v>
      </c>
      <c r="P16" s="2">
        <f>+Tabla2[[#This Row],[45 TOT]]+Tabla2[[#This Row],[30 TOT ]]+Tabla2[[#This Row],[15 TOT]]+Tabla2[[#This Row],[10 TOT]]</f>
        <v>539</v>
      </c>
      <c r="Q16" s="5">
        <v>0</v>
      </c>
      <c r="R16" s="5">
        <v>0</v>
      </c>
      <c r="S16" s="5">
        <v>0</v>
      </c>
      <c r="T16" s="4"/>
      <c r="U16" s="4"/>
      <c r="V16" s="4"/>
      <c r="W16" s="4"/>
    </row>
    <row r="17" spans="1:23" ht="15" customHeight="1" x14ac:dyDescent="0.25">
      <c r="A17" s="7">
        <v>2013</v>
      </c>
      <c r="B17" s="4" t="s">
        <v>34</v>
      </c>
      <c r="C17" s="4" t="s">
        <v>13</v>
      </c>
      <c r="D17" s="5">
        <v>328609</v>
      </c>
      <c r="E17" s="1">
        <v>15564</v>
      </c>
      <c r="F17" s="5">
        <f>+Tabla2[[#This Row],[10 VEN.]]+Tabla2[[#This Row],[10 AP]]</f>
        <v>344173</v>
      </c>
      <c r="G17" s="5">
        <v>116</v>
      </c>
      <c r="H17" s="1">
        <v>184</v>
      </c>
      <c r="I17" s="5">
        <f>+Tabla2[[#This Row],[15 VEN]]+Tabla2[[#This Row],[15 AP]]</f>
        <v>300</v>
      </c>
      <c r="J17" s="5">
        <v>0</v>
      </c>
      <c r="K17" s="1">
        <v>0</v>
      </c>
      <c r="L17" s="5">
        <f>+Tabla2[[#This Row],[30 VEN.]]+Tabla2[[#This Row],[30 AP]]</f>
        <v>0</v>
      </c>
      <c r="M17" s="5">
        <v>1978</v>
      </c>
      <c r="N17" s="1">
        <v>741</v>
      </c>
      <c r="O17" s="5">
        <f>+Tabla2[[#This Row],[45 VEN.]]+Tabla2[[#This Row],[45 AP]]</f>
        <v>2719</v>
      </c>
      <c r="P17" s="2">
        <f>+Tabla2[[#This Row],[45 TOT]]+Tabla2[[#This Row],[30 TOT ]]+Tabla2[[#This Row],[15 TOT]]+Tabla2[[#This Row],[10 TOT]]</f>
        <v>347192</v>
      </c>
      <c r="Q17" s="5">
        <v>2528</v>
      </c>
      <c r="R17" s="5">
        <v>1355</v>
      </c>
      <c r="S17" s="5">
        <v>3883</v>
      </c>
      <c r="T17" s="4"/>
      <c r="U17" s="4"/>
      <c r="V17" s="4"/>
      <c r="W17" s="4"/>
    </row>
    <row r="18" spans="1:23" ht="15" customHeight="1" x14ac:dyDescent="0.25">
      <c r="A18" s="7">
        <v>2013</v>
      </c>
      <c r="B18" s="4" t="s">
        <v>34</v>
      </c>
      <c r="C18" s="4" t="s">
        <v>5</v>
      </c>
      <c r="D18" s="5">
        <v>208928</v>
      </c>
      <c r="E18" s="1">
        <v>52698</v>
      </c>
      <c r="F18" s="5">
        <f>+Tabla2[[#This Row],[10 VEN.]]+Tabla2[[#This Row],[10 AP]]</f>
        <v>261626</v>
      </c>
      <c r="G18" s="5">
        <v>113</v>
      </c>
      <c r="H18" s="1">
        <v>263</v>
      </c>
      <c r="I18" s="5">
        <f>+Tabla2[[#This Row],[15 VEN]]+Tabla2[[#This Row],[15 AP]]</f>
        <v>376</v>
      </c>
      <c r="J18" s="5">
        <v>3</v>
      </c>
      <c r="K18" s="1">
        <v>7</v>
      </c>
      <c r="L18" s="5">
        <f>+Tabla2[[#This Row],[30 VEN.]]+Tabla2[[#This Row],[30 AP]]</f>
        <v>10</v>
      </c>
      <c r="M18" s="5">
        <v>2610</v>
      </c>
      <c r="N18" s="1">
        <v>867</v>
      </c>
      <c r="O18" s="5">
        <f>+Tabla2[[#This Row],[45 VEN.]]+Tabla2[[#This Row],[45 AP]]</f>
        <v>3477</v>
      </c>
      <c r="P18" s="2">
        <f>+Tabla2[[#This Row],[45 TOT]]+Tabla2[[#This Row],[30 TOT ]]+Tabla2[[#This Row],[15 TOT]]+Tabla2[[#This Row],[10 TOT]]</f>
        <v>265489</v>
      </c>
      <c r="Q18" s="5">
        <v>4366</v>
      </c>
      <c r="R18" s="5">
        <v>122</v>
      </c>
      <c r="S18" s="5">
        <v>4488</v>
      </c>
      <c r="T18" s="4"/>
      <c r="U18" s="4"/>
      <c r="V18" s="4"/>
      <c r="W18" s="4"/>
    </row>
    <row r="19" spans="1:23" ht="15" customHeight="1" x14ac:dyDescent="0.25">
      <c r="A19" s="7">
        <v>2013</v>
      </c>
      <c r="B19" s="4" t="s">
        <v>34</v>
      </c>
      <c r="C19" s="4" t="s">
        <v>9</v>
      </c>
      <c r="D19" s="5">
        <v>157405</v>
      </c>
      <c r="E19" s="1">
        <v>50933</v>
      </c>
      <c r="F19" s="5">
        <f>+Tabla2[[#This Row],[10 VEN.]]+Tabla2[[#This Row],[10 AP]]</f>
        <v>208338</v>
      </c>
      <c r="G19" s="5">
        <v>68</v>
      </c>
      <c r="H19" s="1">
        <v>229</v>
      </c>
      <c r="I19" s="5">
        <f>+Tabla2[[#This Row],[15 VEN]]+Tabla2[[#This Row],[15 AP]]</f>
        <v>297</v>
      </c>
      <c r="J19" s="5">
        <v>0</v>
      </c>
      <c r="K19" s="1">
        <v>0</v>
      </c>
      <c r="L19" s="5">
        <f>+Tabla2[[#This Row],[30 VEN.]]+Tabla2[[#This Row],[30 AP]]</f>
        <v>0</v>
      </c>
      <c r="M19" s="5">
        <v>724</v>
      </c>
      <c r="N19" s="1">
        <v>160</v>
      </c>
      <c r="O19" s="5">
        <f>+Tabla2[[#This Row],[45 VEN.]]+Tabla2[[#This Row],[45 AP]]</f>
        <v>884</v>
      </c>
      <c r="P19" s="2">
        <f>+Tabla2[[#This Row],[45 TOT]]+Tabla2[[#This Row],[30 TOT ]]+Tabla2[[#This Row],[15 TOT]]+Tabla2[[#This Row],[10 TOT]]</f>
        <v>209519</v>
      </c>
      <c r="Q19" s="5">
        <v>3023</v>
      </c>
      <c r="R19" s="5">
        <v>1112</v>
      </c>
      <c r="S19" s="5">
        <v>4135</v>
      </c>
      <c r="T19" s="4"/>
      <c r="U19" s="4"/>
      <c r="V19" s="4"/>
      <c r="W19" s="4"/>
    </row>
    <row r="20" spans="1:23" ht="15" customHeight="1" x14ac:dyDescent="0.25">
      <c r="A20" s="7">
        <v>2013</v>
      </c>
      <c r="B20" s="4" t="s">
        <v>34</v>
      </c>
      <c r="C20" s="4" t="s">
        <v>15</v>
      </c>
      <c r="D20" s="5">
        <v>132820</v>
      </c>
      <c r="E20" s="1">
        <v>19896</v>
      </c>
      <c r="F20" s="5">
        <f>+Tabla2[[#This Row],[10 VEN.]]+Tabla2[[#This Row],[10 AP]]</f>
        <v>152716</v>
      </c>
      <c r="G20" s="5">
        <v>34</v>
      </c>
      <c r="H20" s="1">
        <v>125</v>
      </c>
      <c r="I20" s="5">
        <f>+Tabla2[[#This Row],[15 VEN]]+Tabla2[[#This Row],[15 AP]]</f>
        <v>159</v>
      </c>
      <c r="J20" s="5">
        <v>0</v>
      </c>
      <c r="K20" s="1">
        <v>0</v>
      </c>
      <c r="L20" s="5">
        <f>+Tabla2[[#This Row],[30 VEN.]]+Tabla2[[#This Row],[30 AP]]</f>
        <v>0</v>
      </c>
      <c r="M20" s="5">
        <v>23</v>
      </c>
      <c r="N20" s="1">
        <v>131</v>
      </c>
      <c r="O20" s="5">
        <f>+Tabla2[[#This Row],[45 VEN.]]+Tabla2[[#This Row],[45 AP]]</f>
        <v>154</v>
      </c>
      <c r="P20" s="2">
        <f>+Tabla2[[#This Row],[45 TOT]]+Tabla2[[#This Row],[30 TOT ]]+Tabla2[[#This Row],[15 TOT]]+Tabla2[[#This Row],[10 TOT]]</f>
        <v>153029</v>
      </c>
      <c r="Q20" s="5">
        <v>645</v>
      </c>
      <c r="R20" s="5">
        <v>0</v>
      </c>
      <c r="S20" s="5">
        <v>645</v>
      </c>
      <c r="T20" s="4"/>
      <c r="U20" s="4"/>
      <c r="V20" s="4"/>
      <c r="W20" s="4"/>
    </row>
    <row r="21" spans="1:23" ht="15" customHeight="1" x14ac:dyDescent="0.25">
      <c r="A21" s="7">
        <v>2013</v>
      </c>
      <c r="B21" s="4" t="s">
        <v>34</v>
      </c>
      <c r="C21" s="4" t="s">
        <v>16</v>
      </c>
      <c r="D21" s="5">
        <v>0</v>
      </c>
      <c r="E21" s="1">
        <v>0</v>
      </c>
      <c r="F21" s="5">
        <f>+Tabla2[[#This Row],[10 VEN.]]+Tabla2[[#This Row],[10 AP]]</f>
        <v>0</v>
      </c>
      <c r="G21" s="5">
        <v>0</v>
      </c>
      <c r="H21" s="1">
        <v>0</v>
      </c>
      <c r="I21" s="5">
        <f>+Tabla2[[#This Row],[15 VEN]]+Tabla2[[#This Row],[15 AP]]</f>
        <v>0</v>
      </c>
      <c r="J21" s="5">
        <v>0</v>
      </c>
      <c r="K21" s="1">
        <v>0</v>
      </c>
      <c r="L21" s="5">
        <f>+Tabla2[[#This Row],[30 VEN.]]+Tabla2[[#This Row],[30 AP]]</f>
        <v>0</v>
      </c>
      <c r="M21" s="5">
        <v>260</v>
      </c>
      <c r="N21" s="1">
        <v>135</v>
      </c>
      <c r="O21" s="5">
        <f>+Tabla2[[#This Row],[45 VEN.]]+Tabla2[[#This Row],[45 AP]]</f>
        <v>395</v>
      </c>
      <c r="P21" s="2">
        <f>+Tabla2[[#This Row],[45 TOT]]+Tabla2[[#This Row],[30 TOT ]]+Tabla2[[#This Row],[15 TOT]]+Tabla2[[#This Row],[10 TOT]]</f>
        <v>395</v>
      </c>
      <c r="Q21" s="5">
        <v>0</v>
      </c>
      <c r="R21" s="5">
        <v>0</v>
      </c>
      <c r="S21" s="5">
        <v>0</v>
      </c>
      <c r="T21" s="4"/>
      <c r="U21" s="4"/>
      <c r="V21" s="4"/>
      <c r="W21" s="4"/>
    </row>
    <row r="22" spans="1:23" ht="15" customHeight="1" x14ac:dyDescent="0.25">
      <c r="A22" s="7">
        <v>2013</v>
      </c>
      <c r="B22" s="4" t="s">
        <v>34</v>
      </c>
      <c r="C22" s="4" t="s">
        <v>19</v>
      </c>
      <c r="D22" s="5">
        <v>0</v>
      </c>
      <c r="E22" s="1">
        <v>0</v>
      </c>
      <c r="F22" s="5">
        <f>+Tabla2[[#This Row],[10 VEN.]]+Tabla2[[#This Row],[10 AP]]</f>
        <v>0</v>
      </c>
      <c r="G22" s="5">
        <v>0</v>
      </c>
      <c r="H22" s="1">
        <v>0</v>
      </c>
      <c r="I22" s="5">
        <f>+Tabla2[[#This Row],[15 VEN]]+Tabla2[[#This Row],[15 AP]]</f>
        <v>0</v>
      </c>
      <c r="J22" s="5">
        <v>0</v>
      </c>
      <c r="K22" s="1">
        <v>0</v>
      </c>
      <c r="L22" s="5">
        <f>+Tabla2[[#This Row],[30 VEN.]]+Tabla2[[#This Row],[30 AP]]</f>
        <v>0</v>
      </c>
      <c r="M22" s="5">
        <v>24</v>
      </c>
      <c r="N22" s="1">
        <v>6</v>
      </c>
      <c r="O22" s="5">
        <f>+Tabla2[[#This Row],[45 VEN.]]+Tabla2[[#This Row],[45 AP]]</f>
        <v>30</v>
      </c>
      <c r="P22" s="2">
        <f>+Tabla2[[#This Row],[45 TOT]]+Tabla2[[#This Row],[30 TOT ]]+Tabla2[[#This Row],[15 TOT]]+Tabla2[[#This Row],[10 TOT]]</f>
        <v>30</v>
      </c>
      <c r="Q22" s="5">
        <v>0</v>
      </c>
      <c r="R22" s="5">
        <v>0</v>
      </c>
      <c r="S22" s="5">
        <v>0</v>
      </c>
      <c r="T22" s="4"/>
      <c r="U22" s="4"/>
      <c r="V22" s="4"/>
      <c r="W22" s="4"/>
    </row>
    <row r="23" spans="1:23" ht="15" customHeight="1" x14ac:dyDescent="0.25">
      <c r="A23" s="7">
        <v>2013</v>
      </c>
      <c r="B23" s="4" t="s">
        <v>34</v>
      </c>
      <c r="C23" s="4" t="s">
        <v>7</v>
      </c>
      <c r="D23" s="5">
        <v>372586</v>
      </c>
      <c r="E23" s="1">
        <v>31222</v>
      </c>
      <c r="F23" s="5">
        <f>+Tabla2[[#This Row],[10 VEN.]]+Tabla2[[#This Row],[10 AP]]</f>
        <v>403808</v>
      </c>
      <c r="G23" s="5">
        <v>0</v>
      </c>
      <c r="H23" s="1">
        <v>756</v>
      </c>
      <c r="I23" s="5">
        <f>+Tabla2[[#This Row],[15 VEN]]+Tabla2[[#This Row],[15 AP]]</f>
        <v>756</v>
      </c>
      <c r="J23" s="5">
        <v>29</v>
      </c>
      <c r="K23" s="1">
        <v>28</v>
      </c>
      <c r="L23" s="5">
        <f>+Tabla2[[#This Row],[30 VEN.]]+Tabla2[[#This Row],[30 AP]]</f>
        <v>57</v>
      </c>
      <c r="M23" s="5">
        <v>3641</v>
      </c>
      <c r="N23" s="1">
        <v>2545</v>
      </c>
      <c r="O23" s="5">
        <f>+Tabla2[[#This Row],[45 VEN.]]+Tabla2[[#This Row],[45 AP]]</f>
        <v>6186</v>
      </c>
      <c r="P23" s="2">
        <f>+Tabla2[[#This Row],[45 TOT]]+Tabla2[[#This Row],[30 TOT ]]+Tabla2[[#This Row],[15 TOT]]+Tabla2[[#This Row],[10 TOT]]</f>
        <v>410807</v>
      </c>
      <c r="Q23" s="5">
        <v>286</v>
      </c>
      <c r="R23" s="5">
        <v>29</v>
      </c>
      <c r="S23" s="5">
        <v>315</v>
      </c>
      <c r="T23" s="4"/>
      <c r="U23" s="4"/>
      <c r="V23" s="4"/>
      <c r="W23" s="4"/>
    </row>
    <row r="24" spans="1:23" ht="15" customHeight="1" x14ac:dyDescent="0.25">
      <c r="A24" s="7">
        <v>2013</v>
      </c>
      <c r="B24" s="4" t="s">
        <v>34</v>
      </c>
      <c r="C24" s="4" t="s">
        <v>17</v>
      </c>
      <c r="D24" s="5">
        <v>208591</v>
      </c>
      <c r="E24" s="1">
        <v>19515</v>
      </c>
      <c r="F24" s="5">
        <f>+Tabla2[[#This Row],[10 VEN.]]+Tabla2[[#This Row],[10 AP]]</f>
        <v>228106</v>
      </c>
      <c r="G24" s="5">
        <v>106</v>
      </c>
      <c r="H24" s="1">
        <v>421</v>
      </c>
      <c r="I24" s="5">
        <f>+Tabla2[[#This Row],[15 VEN]]+Tabla2[[#This Row],[15 AP]]</f>
        <v>527</v>
      </c>
      <c r="J24" s="5">
        <v>0</v>
      </c>
      <c r="K24" s="1">
        <v>46</v>
      </c>
      <c r="L24" s="5">
        <f>+Tabla2[[#This Row],[30 VEN.]]+Tabla2[[#This Row],[30 AP]]</f>
        <v>46</v>
      </c>
      <c r="M24" s="5">
        <v>1615</v>
      </c>
      <c r="N24" s="1">
        <v>2893</v>
      </c>
      <c r="O24" s="5">
        <f>+Tabla2[[#This Row],[45 VEN.]]+Tabla2[[#This Row],[45 AP]]</f>
        <v>4508</v>
      </c>
      <c r="P24" s="2">
        <f>+Tabla2[[#This Row],[45 TOT]]+Tabla2[[#This Row],[30 TOT ]]+Tabla2[[#This Row],[15 TOT]]+Tabla2[[#This Row],[10 TOT]]</f>
        <v>233187</v>
      </c>
      <c r="Q24" s="5">
        <v>5040</v>
      </c>
      <c r="R24" s="5">
        <v>300</v>
      </c>
      <c r="S24" s="5">
        <v>5340</v>
      </c>
      <c r="T24" s="4"/>
      <c r="U24" s="4"/>
      <c r="V24" s="4"/>
      <c r="W24" s="4"/>
    </row>
    <row r="25" spans="1:23" ht="15" customHeight="1" x14ac:dyDescent="0.25">
      <c r="A25" s="7">
        <v>2013</v>
      </c>
      <c r="B25" s="4" t="s">
        <v>34</v>
      </c>
      <c r="C25" s="4" t="s">
        <v>6</v>
      </c>
      <c r="D25" s="5">
        <v>99125</v>
      </c>
      <c r="E25" s="1">
        <v>6566</v>
      </c>
      <c r="F25" s="5">
        <f>+Tabla2[[#This Row],[10 VEN.]]+Tabla2[[#This Row],[10 AP]]</f>
        <v>105691</v>
      </c>
      <c r="G25" s="5">
        <v>63</v>
      </c>
      <c r="H25" s="1">
        <v>131</v>
      </c>
      <c r="I25" s="5">
        <f>+Tabla2[[#This Row],[15 VEN]]+Tabla2[[#This Row],[15 AP]]</f>
        <v>194</v>
      </c>
      <c r="J25" s="5">
        <v>0</v>
      </c>
      <c r="K25" s="1">
        <v>0</v>
      </c>
      <c r="L25" s="5">
        <f>+Tabla2[[#This Row],[30 VEN.]]+Tabla2[[#This Row],[30 AP]]</f>
        <v>0</v>
      </c>
      <c r="M25" s="5">
        <v>1217</v>
      </c>
      <c r="N25" s="1">
        <v>350</v>
      </c>
      <c r="O25" s="5">
        <f>+Tabla2[[#This Row],[45 VEN.]]+Tabla2[[#This Row],[45 AP]]</f>
        <v>1567</v>
      </c>
      <c r="P25" s="2">
        <f>+Tabla2[[#This Row],[45 TOT]]+Tabla2[[#This Row],[30 TOT ]]+Tabla2[[#This Row],[15 TOT]]+Tabla2[[#This Row],[10 TOT]]</f>
        <v>107452</v>
      </c>
      <c r="Q25" s="5">
        <v>2270</v>
      </c>
      <c r="R25" s="5">
        <v>668</v>
      </c>
      <c r="S25" s="5">
        <v>2938</v>
      </c>
      <c r="T25" s="4"/>
      <c r="U25" s="4"/>
      <c r="V25" s="4"/>
      <c r="W25" s="4"/>
    </row>
    <row r="26" spans="1:23" ht="15" customHeight="1" x14ac:dyDescent="0.25">
      <c r="A26" s="7">
        <v>2013</v>
      </c>
      <c r="B26" s="4" t="s">
        <v>34</v>
      </c>
      <c r="C26" s="4" t="s">
        <v>64</v>
      </c>
      <c r="D26" s="5">
        <v>359367</v>
      </c>
      <c r="E26" s="1">
        <v>38217</v>
      </c>
      <c r="F26" s="5">
        <f>+Tabla2[[#This Row],[10 VEN.]]+Tabla2[[#This Row],[10 AP]]</f>
        <v>397584</v>
      </c>
      <c r="G26" s="5">
        <v>197</v>
      </c>
      <c r="H26" s="1">
        <v>477</v>
      </c>
      <c r="I26" s="5">
        <f>+Tabla2[[#This Row],[15 VEN]]+Tabla2[[#This Row],[15 AP]]</f>
        <v>674</v>
      </c>
      <c r="J26" s="5">
        <v>0</v>
      </c>
      <c r="K26" s="1">
        <v>0</v>
      </c>
      <c r="L26" s="5">
        <f>+Tabla2[[#This Row],[30 VEN.]]+Tabla2[[#This Row],[30 AP]]</f>
        <v>0</v>
      </c>
      <c r="M26" s="5">
        <v>2136</v>
      </c>
      <c r="N26" s="1">
        <v>1435</v>
      </c>
      <c r="O26" s="5">
        <f>+Tabla2[[#This Row],[45 VEN.]]+Tabla2[[#This Row],[45 AP]]</f>
        <v>3571</v>
      </c>
      <c r="P26" s="2">
        <f>+Tabla2[[#This Row],[45 TOT]]+Tabla2[[#This Row],[30 TOT ]]+Tabla2[[#This Row],[15 TOT]]+Tabla2[[#This Row],[10 TOT]]</f>
        <v>401829</v>
      </c>
      <c r="Q26" s="5">
        <v>19</v>
      </c>
      <c r="R26" s="5">
        <v>0</v>
      </c>
      <c r="S26" s="5">
        <v>19</v>
      </c>
      <c r="T26" s="4"/>
      <c r="U26" s="4"/>
      <c r="V26" s="4"/>
      <c r="W26" s="4"/>
    </row>
    <row r="27" spans="1:23" ht="15" customHeight="1" x14ac:dyDescent="0.25">
      <c r="A27" s="7">
        <v>2013</v>
      </c>
      <c r="B27" s="4" t="s">
        <v>34</v>
      </c>
      <c r="C27" s="4" t="s">
        <v>18</v>
      </c>
      <c r="D27" s="5">
        <v>65187</v>
      </c>
      <c r="E27" s="1">
        <v>0</v>
      </c>
      <c r="F27" s="5">
        <f>+Tabla2[[#This Row],[10 VEN.]]+Tabla2[[#This Row],[10 AP]]</f>
        <v>65187</v>
      </c>
      <c r="G27" s="5">
        <v>0</v>
      </c>
      <c r="H27" s="1">
        <v>0</v>
      </c>
      <c r="I27" s="5">
        <f>+Tabla2[[#This Row],[15 VEN]]+Tabla2[[#This Row],[15 AP]]</f>
        <v>0</v>
      </c>
      <c r="J27" s="5">
        <v>0</v>
      </c>
      <c r="K27" s="1">
        <v>0</v>
      </c>
      <c r="L27" s="5">
        <f>+Tabla2[[#This Row],[30 VEN.]]+Tabla2[[#This Row],[30 AP]]</f>
        <v>0</v>
      </c>
      <c r="M27" s="5">
        <v>327</v>
      </c>
      <c r="N27" s="1">
        <v>0</v>
      </c>
      <c r="O27" s="5">
        <f>+Tabla2[[#This Row],[45 VEN.]]+Tabla2[[#This Row],[45 AP]]</f>
        <v>327</v>
      </c>
      <c r="P27" s="2">
        <f>+Tabla2[[#This Row],[45 TOT]]+Tabla2[[#This Row],[30 TOT ]]+Tabla2[[#This Row],[15 TOT]]+Tabla2[[#This Row],[10 TOT]]</f>
        <v>65514</v>
      </c>
      <c r="Q27" s="5">
        <v>0</v>
      </c>
      <c r="R27" s="5">
        <v>0</v>
      </c>
      <c r="S27" s="5">
        <v>0</v>
      </c>
      <c r="T27" s="4"/>
      <c r="U27" s="4"/>
      <c r="V27" s="4"/>
      <c r="W27" s="4"/>
    </row>
    <row r="28" spans="1:23" ht="15" customHeight="1" x14ac:dyDescent="0.25">
      <c r="A28" s="7">
        <v>2013</v>
      </c>
      <c r="B28" s="4" t="s">
        <v>35</v>
      </c>
      <c r="C28" s="4" t="s">
        <v>8</v>
      </c>
      <c r="D28" s="5">
        <v>38556</v>
      </c>
      <c r="E28" s="1">
        <v>4079</v>
      </c>
      <c r="F28" s="5">
        <f>+Tabla2[[#This Row],[10 VEN.]]+Tabla2[[#This Row],[10 AP]]</f>
        <v>42635</v>
      </c>
      <c r="G28" s="5">
        <v>0</v>
      </c>
      <c r="H28" s="1">
        <v>8</v>
      </c>
      <c r="I28" s="5">
        <f>+Tabla2[[#This Row],[15 VEN]]+Tabla2[[#This Row],[15 AP]]</f>
        <v>8</v>
      </c>
      <c r="J28" s="5">
        <v>1</v>
      </c>
      <c r="K28" s="1">
        <v>10</v>
      </c>
      <c r="L28" s="5">
        <f>+Tabla2[[#This Row],[30 VEN.]]+Tabla2[[#This Row],[30 AP]]</f>
        <v>11</v>
      </c>
      <c r="M28" s="5">
        <v>786</v>
      </c>
      <c r="N28" s="1">
        <v>279</v>
      </c>
      <c r="O28" s="5">
        <f>+Tabla2[[#This Row],[45 VEN.]]+Tabla2[[#This Row],[45 AP]]</f>
        <v>1065</v>
      </c>
      <c r="P28" s="2">
        <f>+Tabla2[[#This Row],[45 TOT]]+Tabla2[[#This Row],[30 TOT ]]+Tabla2[[#This Row],[15 TOT]]+Tabla2[[#This Row],[10 TOT]]</f>
        <v>43719</v>
      </c>
      <c r="Q28" s="5">
        <v>804</v>
      </c>
      <c r="R28" s="5">
        <v>0</v>
      </c>
      <c r="S28" s="5">
        <v>804</v>
      </c>
      <c r="T28" s="4"/>
      <c r="U28" s="4"/>
      <c r="V28" s="4"/>
      <c r="W28" s="4"/>
    </row>
    <row r="29" spans="1:23" ht="15" customHeight="1" x14ac:dyDescent="0.25">
      <c r="A29" s="7">
        <v>2013</v>
      </c>
      <c r="B29" s="4" t="s">
        <v>35</v>
      </c>
      <c r="C29" s="4" t="s">
        <v>3</v>
      </c>
      <c r="D29" s="5">
        <v>226488</v>
      </c>
      <c r="E29" s="1">
        <v>40918</v>
      </c>
      <c r="F29" s="5">
        <f>+Tabla2[[#This Row],[10 VEN.]]+Tabla2[[#This Row],[10 AP]]</f>
        <v>267406</v>
      </c>
      <c r="G29" s="5">
        <v>17</v>
      </c>
      <c r="H29" s="1">
        <v>470</v>
      </c>
      <c r="I29" s="5">
        <f>+Tabla2[[#This Row],[15 VEN]]+Tabla2[[#This Row],[15 AP]]</f>
        <v>487</v>
      </c>
      <c r="J29" s="5">
        <v>0</v>
      </c>
      <c r="K29" s="1">
        <v>6</v>
      </c>
      <c r="L29" s="5">
        <f>+Tabla2[[#This Row],[30 VEN.]]+Tabla2[[#This Row],[30 AP]]</f>
        <v>6</v>
      </c>
      <c r="M29" s="5">
        <v>1229</v>
      </c>
      <c r="N29" s="1">
        <v>304</v>
      </c>
      <c r="O29" s="5">
        <f>+Tabla2[[#This Row],[45 VEN.]]+Tabla2[[#This Row],[45 AP]]</f>
        <v>1533</v>
      </c>
      <c r="P29" s="2">
        <f>+Tabla2[[#This Row],[45 TOT]]+Tabla2[[#This Row],[30 TOT ]]+Tabla2[[#This Row],[15 TOT]]+Tabla2[[#This Row],[10 TOT]]</f>
        <v>269432</v>
      </c>
      <c r="Q29" s="5">
        <v>24</v>
      </c>
      <c r="R29" s="5">
        <v>7</v>
      </c>
      <c r="S29" s="5">
        <v>31</v>
      </c>
      <c r="T29" s="4"/>
      <c r="U29" s="4"/>
      <c r="V29" s="4"/>
      <c r="W29" s="4"/>
    </row>
    <row r="30" spans="1:23" ht="15" customHeight="1" x14ac:dyDescent="0.25">
      <c r="A30" s="7">
        <v>2013</v>
      </c>
      <c r="B30" s="4" t="s">
        <v>35</v>
      </c>
      <c r="C30" s="4" t="s">
        <v>20</v>
      </c>
      <c r="D30" s="5">
        <v>23221</v>
      </c>
      <c r="E30" s="1">
        <v>964</v>
      </c>
      <c r="F30" s="5">
        <f>+Tabla2[[#This Row],[10 VEN.]]+Tabla2[[#This Row],[10 AP]]</f>
        <v>24185</v>
      </c>
      <c r="G30" s="5">
        <v>49</v>
      </c>
      <c r="H30" s="1">
        <v>30</v>
      </c>
      <c r="I30" s="5">
        <f>+Tabla2[[#This Row],[15 VEN]]+Tabla2[[#This Row],[15 AP]]</f>
        <v>79</v>
      </c>
      <c r="J30" s="5">
        <v>0</v>
      </c>
      <c r="K30" s="1">
        <v>0</v>
      </c>
      <c r="L30" s="5">
        <f>+Tabla2[[#This Row],[30 VEN.]]+Tabla2[[#This Row],[30 AP]]</f>
        <v>0</v>
      </c>
      <c r="M30" s="5">
        <v>383</v>
      </c>
      <c r="N30" s="1">
        <v>181</v>
      </c>
      <c r="O30" s="5">
        <f>+Tabla2[[#This Row],[45 VEN.]]+Tabla2[[#This Row],[45 AP]]</f>
        <v>564</v>
      </c>
      <c r="P30" s="2">
        <f>+Tabla2[[#This Row],[45 TOT]]+Tabla2[[#This Row],[30 TOT ]]+Tabla2[[#This Row],[15 TOT]]+Tabla2[[#This Row],[10 TOT]]</f>
        <v>24828</v>
      </c>
      <c r="Q30" s="5">
        <v>363</v>
      </c>
      <c r="R30" s="5">
        <v>2</v>
      </c>
      <c r="S30" s="5">
        <v>365</v>
      </c>
      <c r="T30" s="4"/>
      <c r="U30" s="4"/>
      <c r="V30" s="4"/>
      <c r="W30" s="4"/>
    </row>
    <row r="31" spans="1:23" ht="15" customHeight="1" x14ac:dyDescent="0.25">
      <c r="A31" s="7">
        <v>2013</v>
      </c>
      <c r="B31" s="4" t="s">
        <v>35</v>
      </c>
      <c r="C31" s="4" t="s">
        <v>21</v>
      </c>
      <c r="D31" s="5">
        <v>44806</v>
      </c>
      <c r="E31" s="1">
        <v>1856</v>
      </c>
      <c r="F31" s="5">
        <f>+Tabla2[[#This Row],[10 VEN.]]+Tabla2[[#This Row],[10 AP]]</f>
        <v>46662</v>
      </c>
      <c r="G31" s="5">
        <v>23</v>
      </c>
      <c r="H31" s="1">
        <v>25</v>
      </c>
      <c r="I31" s="5">
        <f>+Tabla2[[#This Row],[15 VEN]]+Tabla2[[#This Row],[15 AP]]</f>
        <v>48</v>
      </c>
      <c r="J31" s="5">
        <v>0</v>
      </c>
      <c r="K31" s="1">
        <v>0</v>
      </c>
      <c r="L31" s="5">
        <f>+Tabla2[[#This Row],[30 VEN.]]+Tabla2[[#This Row],[30 AP]]</f>
        <v>0</v>
      </c>
      <c r="M31" s="5">
        <v>93</v>
      </c>
      <c r="N31" s="1">
        <v>6</v>
      </c>
      <c r="O31" s="5">
        <f>+Tabla2[[#This Row],[45 VEN.]]+Tabla2[[#This Row],[45 AP]]</f>
        <v>99</v>
      </c>
      <c r="P31" s="2">
        <f>+Tabla2[[#This Row],[45 TOT]]+Tabla2[[#This Row],[30 TOT ]]+Tabla2[[#This Row],[15 TOT]]+Tabla2[[#This Row],[10 TOT]]</f>
        <v>46809</v>
      </c>
      <c r="Q31" s="5">
        <v>1894</v>
      </c>
      <c r="R31" s="5">
        <v>0</v>
      </c>
      <c r="S31" s="5">
        <v>1894</v>
      </c>
      <c r="T31" s="4"/>
      <c r="U31" s="4"/>
      <c r="V31" s="4"/>
      <c r="W31" s="4"/>
    </row>
    <row r="32" spans="1:23" ht="15" customHeight="1" x14ac:dyDescent="0.25">
      <c r="A32" s="7">
        <v>2013</v>
      </c>
      <c r="B32" s="4" t="s">
        <v>35</v>
      </c>
      <c r="C32" s="4" t="s">
        <v>22</v>
      </c>
      <c r="D32" s="5">
        <v>0</v>
      </c>
      <c r="E32" s="1">
        <v>0</v>
      </c>
      <c r="F32" s="5">
        <f>+Tabla2[[#This Row],[10 VEN.]]+Tabla2[[#This Row],[10 AP]]</f>
        <v>0</v>
      </c>
      <c r="G32" s="5">
        <v>0</v>
      </c>
      <c r="H32" s="1">
        <v>0</v>
      </c>
      <c r="I32" s="5">
        <f>+Tabla2[[#This Row],[15 VEN]]+Tabla2[[#This Row],[15 AP]]</f>
        <v>0</v>
      </c>
      <c r="J32" s="5">
        <v>0</v>
      </c>
      <c r="K32" s="1">
        <v>0</v>
      </c>
      <c r="L32" s="5">
        <f>+Tabla2[[#This Row],[30 VEN.]]+Tabla2[[#This Row],[30 AP]]</f>
        <v>0</v>
      </c>
      <c r="M32" s="5">
        <v>316</v>
      </c>
      <c r="N32" s="1">
        <v>81</v>
      </c>
      <c r="O32" s="5">
        <f>+Tabla2[[#This Row],[45 VEN.]]+Tabla2[[#This Row],[45 AP]]</f>
        <v>397</v>
      </c>
      <c r="P32" s="2">
        <f>+Tabla2[[#This Row],[45 TOT]]+Tabla2[[#This Row],[30 TOT ]]+Tabla2[[#This Row],[15 TOT]]+Tabla2[[#This Row],[10 TOT]]</f>
        <v>397</v>
      </c>
      <c r="Q32" s="5">
        <v>4</v>
      </c>
      <c r="R32" s="5">
        <v>3</v>
      </c>
      <c r="S32" s="5">
        <v>7</v>
      </c>
      <c r="T32" s="4"/>
      <c r="U32" s="4"/>
      <c r="V32" s="4"/>
      <c r="W32" s="4"/>
    </row>
    <row r="33" spans="1:23" ht="15" customHeight="1" x14ac:dyDescent="0.25">
      <c r="A33" s="7">
        <v>2013</v>
      </c>
      <c r="B33" s="4" t="s">
        <v>35</v>
      </c>
      <c r="C33" s="4" t="s">
        <v>44</v>
      </c>
      <c r="D33" s="5">
        <v>16823</v>
      </c>
      <c r="E33" s="1">
        <v>412</v>
      </c>
      <c r="F33" s="5">
        <f>+Tabla2[[#This Row],[10 VEN.]]+Tabla2[[#This Row],[10 AP]]</f>
        <v>17235</v>
      </c>
      <c r="G33" s="5">
        <v>53</v>
      </c>
      <c r="H33" s="1">
        <v>29</v>
      </c>
      <c r="I33" s="5">
        <f>+Tabla2[[#This Row],[15 VEN]]+Tabla2[[#This Row],[15 AP]]</f>
        <v>82</v>
      </c>
      <c r="J33" s="5">
        <v>0</v>
      </c>
      <c r="K33" s="1">
        <v>0</v>
      </c>
      <c r="L33" s="5">
        <f>+Tabla2[[#This Row],[30 VEN.]]+Tabla2[[#This Row],[30 AP]]</f>
        <v>0</v>
      </c>
      <c r="M33" s="5">
        <v>686</v>
      </c>
      <c r="N33" s="1">
        <v>193</v>
      </c>
      <c r="O33" s="5">
        <f>+Tabla2[[#This Row],[45 VEN.]]+Tabla2[[#This Row],[45 AP]]</f>
        <v>879</v>
      </c>
      <c r="P33" s="2">
        <f>+Tabla2[[#This Row],[45 TOT]]+Tabla2[[#This Row],[30 TOT ]]+Tabla2[[#This Row],[15 TOT]]+Tabla2[[#This Row],[10 TOT]]</f>
        <v>18196</v>
      </c>
      <c r="Q33" s="5">
        <v>231</v>
      </c>
      <c r="R33" s="5">
        <v>0</v>
      </c>
      <c r="S33" s="5">
        <v>231</v>
      </c>
      <c r="T33" s="4"/>
      <c r="U33" s="4"/>
      <c r="V33" s="4"/>
      <c r="W33" s="4"/>
    </row>
    <row r="34" spans="1:23" ht="15" customHeight="1" x14ac:dyDescent="0.25">
      <c r="A34" s="7">
        <v>2013</v>
      </c>
      <c r="B34" s="4" t="s">
        <v>35</v>
      </c>
      <c r="C34" s="4" t="s">
        <v>23</v>
      </c>
      <c r="D34" s="5">
        <v>90803</v>
      </c>
      <c r="E34" s="1">
        <v>3095</v>
      </c>
      <c r="F34" s="5">
        <f>+Tabla2[[#This Row],[10 VEN.]]+Tabla2[[#This Row],[10 AP]]</f>
        <v>93898</v>
      </c>
      <c r="G34" s="5">
        <v>34</v>
      </c>
      <c r="H34" s="1">
        <v>78</v>
      </c>
      <c r="I34" s="5">
        <f>+Tabla2[[#This Row],[15 VEN]]+Tabla2[[#This Row],[15 AP]]</f>
        <v>112</v>
      </c>
      <c r="J34" s="5">
        <v>0</v>
      </c>
      <c r="K34" s="1">
        <v>8</v>
      </c>
      <c r="L34" s="5">
        <f>+Tabla2[[#This Row],[30 VEN.]]+Tabla2[[#This Row],[30 AP]]</f>
        <v>8</v>
      </c>
      <c r="M34" s="5">
        <v>918</v>
      </c>
      <c r="N34" s="1">
        <v>477</v>
      </c>
      <c r="O34" s="5">
        <f>+Tabla2[[#This Row],[45 VEN.]]+Tabla2[[#This Row],[45 AP]]</f>
        <v>1395</v>
      </c>
      <c r="P34" s="2">
        <f>+Tabla2[[#This Row],[45 TOT]]+Tabla2[[#This Row],[30 TOT ]]+Tabla2[[#This Row],[15 TOT]]+Tabla2[[#This Row],[10 TOT]]</f>
        <v>95413</v>
      </c>
      <c r="Q34" s="5">
        <v>4071</v>
      </c>
      <c r="R34" s="5">
        <v>44</v>
      </c>
      <c r="S34" s="5">
        <v>4115</v>
      </c>
      <c r="T34" s="4"/>
      <c r="U34" s="4"/>
      <c r="V34" s="4"/>
      <c r="W34" s="4"/>
    </row>
    <row r="35" spans="1:23" ht="15" customHeight="1" x14ac:dyDescent="0.25">
      <c r="A35" s="7">
        <v>2013</v>
      </c>
      <c r="B35" s="4" t="s">
        <v>35</v>
      </c>
      <c r="C35" s="4" t="s">
        <v>9</v>
      </c>
      <c r="D35" s="5">
        <v>131167</v>
      </c>
      <c r="E35" s="1">
        <v>37273</v>
      </c>
      <c r="F35" s="5">
        <f>+Tabla2[[#This Row],[10 VEN.]]+Tabla2[[#This Row],[10 AP]]</f>
        <v>168440</v>
      </c>
      <c r="G35" s="5">
        <v>879</v>
      </c>
      <c r="H35" s="1">
        <v>124</v>
      </c>
      <c r="I35" s="5">
        <f>+Tabla2[[#This Row],[15 VEN]]+Tabla2[[#This Row],[15 AP]]</f>
        <v>1003</v>
      </c>
      <c r="J35" s="5">
        <v>0</v>
      </c>
      <c r="K35" s="1">
        <v>5</v>
      </c>
      <c r="L35" s="5">
        <f>+Tabla2[[#This Row],[30 VEN.]]+Tabla2[[#This Row],[30 AP]]</f>
        <v>5</v>
      </c>
      <c r="M35" s="5">
        <v>696</v>
      </c>
      <c r="N35" s="1">
        <v>285</v>
      </c>
      <c r="O35" s="5">
        <f>+Tabla2[[#This Row],[45 VEN.]]+Tabla2[[#This Row],[45 AP]]</f>
        <v>981</v>
      </c>
      <c r="P35" s="2">
        <f>+Tabla2[[#This Row],[45 TOT]]+Tabla2[[#This Row],[30 TOT ]]+Tabla2[[#This Row],[15 TOT]]+Tabla2[[#This Row],[10 TOT]]</f>
        <v>170429</v>
      </c>
      <c r="Q35" s="5">
        <v>208</v>
      </c>
      <c r="R35" s="5">
        <v>0</v>
      </c>
      <c r="S35" s="5">
        <v>208</v>
      </c>
      <c r="T35" s="4"/>
      <c r="U35" s="4"/>
      <c r="V35" s="4"/>
      <c r="W35" s="4"/>
    </row>
    <row r="36" spans="1:23" ht="15" customHeight="1" x14ac:dyDescent="0.25">
      <c r="A36" s="7">
        <v>2013</v>
      </c>
      <c r="B36" s="4" t="s">
        <v>35</v>
      </c>
      <c r="C36" s="4" t="s">
        <v>15</v>
      </c>
      <c r="D36" s="5">
        <v>78496</v>
      </c>
      <c r="E36" s="1">
        <v>33671</v>
      </c>
      <c r="F36" s="5">
        <f>+Tabla2[[#This Row],[10 VEN.]]+Tabla2[[#This Row],[10 AP]]</f>
        <v>112167</v>
      </c>
      <c r="G36" s="5">
        <v>0</v>
      </c>
      <c r="H36" s="1">
        <v>0</v>
      </c>
      <c r="I36" s="5">
        <f>+Tabla2[[#This Row],[15 VEN]]+Tabla2[[#This Row],[15 AP]]</f>
        <v>0</v>
      </c>
      <c r="J36" s="5">
        <v>0</v>
      </c>
      <c r="K36" s="1">
        <v>0</v>
      </c>
      <c r="L36" s="5">
        <f>+Tabla2[[#This Row],[30 VEN.]]+Tabla2[[#This Row],[30 AP]]</f>
        <v>0</v>
      </c>
      <c r="M36" s="5">
        <v>200</v>
      </c>
      <c r="N36" s="1">
        <v>104</v>
      </c>
      <c r="O36" s="5">
        <f>+Tabla2[[#This Row],[45 VEN.]]+Tabla2[[#This Row],[45 AP]]</f>
        <v>304</v>
      </c>
      <c r="P36" s="2">
        <f>+Tabla2[[#This Row],[45 TOT]]+Tabla2[[#This Row],[30 TOT ]]+Tabla2[[#This Row],[15 TOT]]+Tabla2[[#This Row],[10 TOT]]</f>
        <v>112471</v>
      </c>
      <c r="Q36" s="5">
        <v>13580</v>
      </c>
      <c r="R36" s="5">
        <v>67</v>
      </c>
      <c r="S36" s="5">
        <v>13647</v>
      </c>
      <c r="T36" s="4"/>
      <c r="U36" s="4"/>
      <c r="V36" s="4"/>
      <c r="W36" s="4"/>
    </row>
    <row r="37" spans="1:23" ht="15" customHeight="1" x14ac:dyDescent="0.25">
      <c r="A37" s="7">
        <v>2013</v>
      </c>
      <c r="B37" s="4" t="s">
        <v>35</v>
      </c>
      <c r="C37" s="4" t="s">
        <v>25</v>
      </c>
      <c r="D37" s="5">
        <v>70157</v>
      </c>
      <c r="E37" s="1">
        <v>62050</v>
      </c>
      <c r="F37" s="5">
        <f>+Tabla2[[#This Row],[10 VEN.]]+Tabla2[[#This Row],[10 AP]]</f>
        <v>132207</v>
      </c>
      <c r="G37" s="5">
        <v>82</v>
      </c>
      <c r="H37" s="1">
        <v>241</v>
      </c>
      <c r="I37" s="5">
        <f>+Tabla2[[#This Row],[15 VEN]]+Tabla2[[#This Row],[15 AP]]</f>
        <v>323</v>
      </c>
      <c r="J37" s="5">
        <v>0</v>
      </c>
      <c r="K37" s="1">
        <v>3</v>
      </c>
      <c r="L37" s="5">
        <f>+Tabla2[[#This Row],[30 VEN.]]+Tabla2[[#This Row],[30 AP]]</f>
        <v>3</v>
      </c>
      <c r="M37" s="5">
        <v>1957</v>
      </c>
      <c r="N37" s="1">
        <v>435</v>
      </c>
      <c r="O37" s="5">
        <f>+Tabla2[[#This Row],[45 VEN.]]+Tabla2[[#This Row],[45 AP]]</f>
        <v>2392</v>
      </c>
      <c r="P37" s="2">
        <f>+Tabla2[[#This Row],[45 TOT]]+Tabla2[[#This Row],[30 TOT ]]+Tabla2[[#This Row],[15 TOT]]+Tabla2[[#This Row],[10 TOT]]</f>
        <v>134925</v>
      </c>
      <c r="Q37" s="5">
        <v>83</v>
      </c>
      <c r="R37" s="5">
        <v>4</v>
      </c>
      <c r="S37" s="5">
        <v>87</v>
      </c>
      <c r="T37" s="4"/>
      <c r="U37" s="4"/>
      <c r="V37" s="4"/>
      <c r="W37" s="4"/>
    </row>
    <row r="38" spans="1:23" ht="15" customHeight="1" x14ac:dyDescent="0.25">
      <c r="A38" s="7">
        <v>2013</v>
      </c>
      <c r="B38" s="4" t="s">
        <v>35</v>
      </c>
      <c r="C38" s="4" t="s">
        <v>24</v>
      </c>
      <c r="D38" s="5">
        <v>0</v>
      </c>
      <c r="E38" s="1">
        <v>0</v>
      </c>
      <c r="F38" s="5">
        <f>+Tabla2[[#This Row],[10 VEN.]]+Tabla2[[#This Row],[10 AP]]</f>
        <v>0</v>
      </c>
      <c r="G38" s="5">
        <v>0</v>
      </c>
      <c r="H38" s="1">
        <v>0</v>
      </c>
      <c r="I38" s="5">
        <f>+Tabla2[[#This Row],[15 VEN]]+Tabla2[[#This Row],[15 AP]]</f>
        <v>0</v>
      </c>
      <c r="J38" s="5">
        <v>0</v>
      </c>
      <c r="K38" s="1">
        <v>0</v>
      </c>
      <c r="L38" s="5">
        <f>+Tabla2[[#This Row],[30 VEN.]]+Tabla2[[#This Row],[30 AP]]</f>
        <v>0</v>
      </c>
      <c r="M38" s="5">
        <v>1004</v>
      </c>
      <c r="N38" s="1">
        <v>267</v>
      </c>
      <c r="O38" s="5">
        <f>+Tabla2[[#This Row],[45 VEN.]]+Tabla2[[#This Row],[45 AP]]</f>
        <v>1271</v>
      </c>
      <c r="P38" s="2">
        <f>+Tabla2[[#This Row],[45 TOT]]+Tabla2[[#This Row],[30 TOT ]]+Tabla2[[#This Row],[15 TOT]]+Tabla2[[#This Row],[10 TOT]]</f>
        <v>1271</v>
      </c>
      <c r="Q38" s="5">
        <v>4</v>
      </c>
      <c r="R38" s="5">
        <v>0</v>
      </c>
      <c r="S38" s="5">
        <v>4</v>
      </c>
      <c r="T38" s="4"/>
      <c r="U38" s="4"/>
      <c r="V38" s="4"/>
      <c r="W38" s="4"/>
    </row>
    <row r="39" spans="1:23" ht="15" customHeight="1" x14ac:dyDescent="0.25">
      <c r="A39" s="7">
        <v>2013</v>
      </c>
      <c r="B39" s="4" t="s">
        <v>35</v>
      </c>
      <c r="C39" s="4" t="s">
        <v>7</v>
      </c>
      <c r="D39" s="5">
        <v>215415</v>
      </c>
      <c r="E39" s="1">
        <v>11782</v>
      </c>
      <c r="F39" s="5">
        <f>+Tabla2[[#This Row],[10 VEN.]]+Tabla2[[#This Row],[10 AP]]</f>
        <v>227197</v>
      </c>
      <c r="G39" s="5">
        <v>1030</v>
      </c>
      <c r="H39" s="1">
        <v>924</v>
      </c>
      <c r="I39" s="5">
        <f>+Tabla2[[#This Row],[15 VEN]]+Tabla2[[#This Row],[15 AP]]</f>
        <v>1954</v>
      </c>
      <c r="J39" s="5">
        <v>9</v>
      </c>
      <c r="K39" s="1">
        <v>10</v>
      </c>
      <c r="L39" s="5">
        <f>+Tabla2[[#This Row],[30 VEN.]]+Tabla2[[#This Row],[30 AP]]</f>
        <v>19</v>
      </c>
      <c r="M39" s="5">
        <v>4975</v>
      </c>
      <c r="N39" s="1">
        <v>3013</v>
      </c>
      <c r="O39" s="5">
        <f>+Tabla2[[#This Row],[45 VEN.]]+Tabla2[[#This Row],[45 AP]]</f>
        <v>7988</v>
      </c>
      <c r="P39" s="2">
        <f>+Tabla2[[#This Row],[45 TOT]]+Tabla2[[#This Row],[30 TOT ]]+Tabla2[[#This Row],[15 TOT]]+Tabla2[[#This Row],[10 TOT]]</f>
        <v>237158</v>
      </c>
      <c r="Q39" s="5">
        <v>26166</v>
      </c>
      <c r="R39" s="5">
        <v>97</v>
      </c>
      <c r="S39" s="5">
        <v>26263</v>
      </c>
      <c r="T39" s="4"/>
      <c r="U39" s="4"/>
      <c r="V39" s="4"/>
      <c r="W39" s="4"/>
    </row>
    <row r="40" spans="1:23" ht="15" customHeight="1" x14ac:dyDescent="0.25">
      <c r="A40" s="7">
        <v>2013</v>
      </c>
      <c r="B40" s="4" t="s">
        <v>35</v>
      </c>
      <c r="C40" s="4" t="s">
        <v>17</v>
      </c>
      <c r="D40" s="5">
        <v>68511</v>
      </c>
      <c r="E40" s="1">
        <v>10148</v>
      </c>
      <c r="F40" s="5">
        <f>+Tabla2[[#This Row],[10 VEN.]]+Tabla2[[#This Row],[10 AP]]</f>
        <v>78659</v>
      </c>
      <c r="G40" s="5">
        <v>12</v>
      </c>
      <c r="H40" s="1">
        <v>78</v>
      </c>
      <c r="I40" s="5">
        <f>+Tabla2[[#This Row],[15 VEN]]+Tabla2[[#This Row],[15 AP]]</f>
        <v>90</v>
      </c>
      <c r="J40" s="5">
        <v>8</v>
      </c>
      <c r="K40" s="1">
        <v>1</v>
      </c>
      <c r="L40" s="5">
        <f>+Tabla2[[#This Row],[30 VEN.]]+Tabla2[[#This Row],[30 AP]]</f>
        <v>9</v>
      </c>
      <c r="M40" s="5">
        <v>1318</v>
      </c>
      <c r="N40" s="1">
        <v>2130</v>
      </c>
      <c r="O40" s="5">
        <f>+Tabla2[[#This Row],[45 VEN.]]+Tabla2[[#This Row],[45 AP]]</f>
        <v>3448</v>
      </c>
      <c r="P40" s="2">
        <f>+Tabla2[[#This Row],[45 TOT]]+Tabla2[[#This Row],[30 TOT ]]+Tabla2[[#This Row],[15 TOT]]+Tabla2[[#This Row],[10 TOT]]</f>
        <v>82206</v>
      </c>
      <c r="Q40" s="5">
        <v>942</v>
      </c>
      <c r="R40" s="5">
        <v>2</v>
      </c>
      <c r="S40" s="5">
        <v>944</v>
      </c>
      <c r="T40" s="4"/>
      <c r="U40" s="4"/>
      <c r="V40" s="4"/>
      <c r="W40" s="4"/>
    </row>
    <row r="41" spans="1:23" ht="15" customHeight="1" x14ac:dyDescent="0.25">
      <c r="A41" s="7">
        <v>2013</v>
      </c>
      <c r="B41" s="4" t="s">
        <v>35</v>
      </c>
      <c r="C41" s="4" t="s">
        <v>26</v>
      </c>
      <c r="D41" s="5">
        <v>79167</v>
      </c>
      <c r="E41" s="1">
        <v>11400</v>
      </c>
      <c r="F41" s="5">
        <f>+Tabla2[[#This Row],[10 VEN.]]+Tabla2[[#This Row],[10 AP]]</f>
        <v>90567</v>
      </c>
      <c r="G41" s="5">
        <v>0</v>
      </c>
      <c r="H41" s="1">
        <v>399</v>
      </c>
      <c r="I41" s="5">
        <f>+Tabla2[[#This Row],[15 VEN]]+Tabla2[[#This Row],[15 AP]]</f>
        <v>399</v>
      </c>
      <c r="J41" s="5">
        <v>0</v>
      </c>
      <c r="K41" s="1">
        <v>0</v>
      </c>
      <c r="L41" s="5">
        <f>+Tabla2[[#This Row],[30 VEN.]]+Tabla2[[#This Row],[30 AP]]</f>
        <v>0</v>
      </c>
      <c r="M41" s="5">
        <v>1641</v>
      </c>
      <c r="N41" s="1">
        <v>700</v>
      </c>
      <c r="O41" s="5">
        <f>+Tabla2[[#This Row],[45 VEN.]]+Tabla2[[#This Row],[45 AP]]</f>
        <v>2341</v>
      </c>
      <c r="P41" s="2">
        <f>+Tabla2[[#This Row],[45 TOT]]+Tabla2[[#This Row],[30 TOT ]]+Tabla2[[#This Row],[15 TOT]]+Tabla2[[#This Row],[10 TOT]]</f>
        <v>93307</v>
      </c>
      <c r="Q41" s="5">
        <v>4704</v>
      </c>
      <c r="R41" s="5">
        <v>371</v>
      </c>
      <c r="S41" s="5">
        <v>5075</v>
      </c>
      <c r="T41" s="4"/>
      <c r="U41" s="4"/>
      <c r="V41" s="4"/>
      <c r="W41" s="4"/>
    </row>
    <row r="42" spans="1:23" ht="15" customHeight="1" x14ac:dyDescent="0.25">
      <c r="A42" s="7">
        <v>2013</v>
      </c>
      <c r="B42" s="4" t="s">
        <v>35</v>
      </c>
      <c r="C42" s="4" t="s">
        <v>6</v>
      </c>
      <c r="D42" s="5">
        <v>101560</v>
      </c>
      <c r="E42" s="1">
        <v>6470</v>
      </c>
      <c r="F42" s="5">
        <f>+Tabla2[[#This Row],[10 VEN.]]+Tabla2[[#This Row],[10 AP]]</f>
        <v>108030</v>
      </c>
      <c r="G42" s="5">
        <v>2</v>
      </c>
      <c r="H42" s="1">
        <v>28</v>
      </c>
      <c r="I42" s="5">
        <f>+Tabla2[[#This Row],[15 VEN]]+Tabla2[[#This Row],[15 AP]]</f>
        <v>30</v>
      </c>
      <c r="J42" s="5">
        <v>0</v>
      </c>
      <c r="K42" s="1">
        <v>0</v>
      </c>
      <c r="L42" s="5">
        <f>+Tabla2[[#This Row],[30 VEN.]]+Tabla2[[#This Row],[30 AP]]</f>
        <v>0</v>
      </c>
      <c r="M42" s="5">
        <v>1460</v>
      </c>
      <c r="N42" s="1">
        <v>174</v>
      </c>
      <c r="O42" s="5">
        <f>+Tabla2[[#This Row],[45 VEN.]]+Tabla2[[#This Row],[45 AP]]</f>
        <v>1634</v>
      </c>
      <c r="P42" s="2">
        <f>+Tabla2[[#This Row],[45 TOT]]+Tabla2[[#This Row],[30 TOT ]]+Tabla2[[#This Row],[15 TOT]]+Tabla2[[#This Row],[10 TOT]]</f>
        <v>109694</v>
      </c>
      <c r="Q42" s="5">
        <v>57</v>
      </c>
      <c r="R42" s="5">
        <v>22</v>
      </c>
      <c r="S42" s="5">
        <v>79</v>
      </c>
      <c r="T42" s="4"/>
      <c r="U42" s="4"/>
      <c r="V42" s="4"/>
      <c r="W42" s="4"/>
    </row>
    <row r="43" spans="1:23" ht="15" customHeight="1" x14ac:dyDescent="0.25">
      <c r="A43" s="7">
        <v>2013</v>
      </c>
      <c r="B43" s="4" t="s">
        <v>35</v>
      </c>
      <c r="C43" s="4" t="s">
        <v>64</v>
      </c>
      <c r="D43" s="5">
        <v>349144</v>
      </c>
      <c r="E43" s="1">
        <v>7667</v>
      </c>
      <c r="F43" s="5">
        <f>+Tabla2[[#This Row],[10 VEN.]]+Tabla2[[#This Row],[10 AP]]</f>
        <v>356811</v>
      </c>
      <c r="G43" s="5">
        <v>377</v>
      </c>
      <c r="H43" s="1">
        <v>768</v>
      </c>
      <c r="I43" s="5">
        <f>+Tabla2[[#This Row],[15 VEN]]+Tabla2[[#This Row],[15 AP]]</f>
        <v>1145</v>
      </c>
      <c r="J43" s="5">
        <v>1</v>
      </c>
      <c r="K43" s="1">
        <v>8</v>
      </c>
      <c r="L43" s="5">
        <f>+Tabla2[[#This Row],[30 VEN.]]+Tabla2[[#This Row],[30 AP]]</f>
        <v>9</v>
      </c>
      <c r="M43" s="5">
        <v>3924</v>
      </c>
      <c r="N43" s="1">
        <v>1221</v>
      </c>
      <c r="O43" s="5">
        <f>+Tabla2[[#This Row],[45 VEN.]]+Tabla2[[#This Row],[45 AP]]</f>
        <v>5145</v>
      </c>
      <c r="P43" s="2">
        <f>+Tabla2[[#This Row],[45 TOT]]+Tabla2[[#This Row],[30 TOT ]]+Tabla2[[#This Row],[15 TOT]]+Tabla2[[#This Row],[10 TOT]]</f>
        <v>363110</v>
      </c>
      <c r="Q43" s="5">
        <v>79</v>
      </c>
      <c r="R43" s="5">
        <v>32</v>
      </c>
      <c r="S43" s="5">
        <v>111</v>
      </c>
      <c r="T43" s="4"/>
      <c r="U43" s="4"/>
      <c r="V43" s="4"/>
      <c r="W43" s="4"/>
    </row>
    <row r="44" spans="1:23" ht="15" customHeight="1" x14ac:dyDescent="0.25">
      <c r="A44" s="7">
        <v>2013</v>
      </c>
      <c r="B44" s="4" t="s">
        <v>35</v>
      </c>
      <c r="C44" s="4" t="s">
        <v>5</v>
      </c>
      <c r="D44" s="5">
        <v>2503</v>
      </c>
      <c r="E44" s="1">
        <v>357</v>
      </c>
      <c r="F44" s="5">
        <f>+Tabla2[[#This Row],[10 VEN.]]+Tabla2[[#This Row],[10 AP]]</f>
        <v>2860</v>
      </c>
      <c r="G44" s="5">
        <v>0</v>
      </c>
      <c r="H44" s="1">
        <v>0</v>
      </c>
      <c r="I44" s="5">
        <f>+Tabla2[[#This Row],[15 VEN]]+Tabla2[[#This Row],[15 AP]]</f>
        <v>0</v>
      </c>
      <c r="J44" s="5">
        <v>0</v>
      </c>
      <c r="K44" s="1">
        <v>0</v>
      </c>
      <c r="L44" s="5">
        <f>+Tabla2[[#This Row],[30 VEN.]]+Tabla2[[#This Row],[30 AP]]</f>
        <v>0</v>
      </c>
      <c r="M44" s="5">
        <v>0</v>
      </c>
      <c r="N44" s="1">
        <v>0</v>
      </c>
      <c r="O44" s="5">
        <f>+Tabla2[[#This Row],[45 VEN.]]+Tabla2[[#This Row],[45 AP]]</f>
        <v>0</v>
      </c>
      <c r="P44" s="2">
        <f>+Tabla2[[#This Row],[45 TOT]]+Tabla2[[#This Row],[30 TOT ]]+Tabla2[[#This Row],[15 TOT]]+Tabla2[[#This Row],[10 TOT]]</f>
        <v>2860</v>
      </c>
      <c r="Q44" s="5">
        <v>0</v>
      </c>
      <c r="R44" s="5">
        <v>0</v>
      </c>
      <c r="S44" s="5">
        <v>0</v>
      </c>
      <c r="T44" s="4"/>
      <c r="U44" s="4"/>
      <c r="V44" s="4"/>
      <c r="W44" s="4"/>
    </row>
    <row r="45" spans="1:23" ht="15" customHeight="1" x14ac:dyDescent="0.25">
      <c r="A45" s="7">
        <v>2013</v>
      </c>
      <c r="B45" s="4" t="s">
        <v>35</v>
      </c>
      <c r="C45" s="4" t="s">
        <v>45</v>
      </c>
      <c r="D45" s="5">
        <v>0</v>
      </c>
      <c r="E45" s="1">
        <v>0</v>
      </c>
      <c r="F45" s="5">
        <f>+Tabla2[[#This Row],[10 VEN.]]+Tabla2[[#This Row],[10 AP]]</f>
        <v>0</v>
      </c>
      <c r="G45" s="5">
        <v>0</v>
      </c>
      <c r="H45" s="1">
        <v>0</v>
      </c>
      <c r="I45" s="5">
        <f>+Tabla2[[#This Row],[15 VEN]]+Tabla2[[#This Row],[15 AP]]</f>
        <v>0</v>
      </c>
      <c r="J45" s="5">
        <v>0</v>
      </c>
      <c r="K45" s="1">
        <v>0</v>
      </c>
      <c r="L45" s="5">
        <f>+Tabla2[[#This Row],[30 VEN.]]+Tabla2[[#This Row],[30 AP]]</f>
        <v>0</v>
      </c>
      <c r="M45" s="5">
        <v>291</v>
      </c>
      <c r="N45" s="1">
        <v>0</v>
      </c>
      <c r="O45" s="5">
        <f>+Tabla2[[#This Row],[45 VEN.]]+Tabla2[[#This Row],[45 AP]]</f>
        <v>291</v>
      </c>
      <c r="P45" s="2">
        <f>+Tabla2[[#This Row],[45 TOT]]+Tabla2[[#This Row],[30 TOT ]]+Tabla2[[#This Row],[15 TOT]]+Tabla2[[#This Row],[10 TOT]]</f>
        <v>291</v>
      </c>
      <c r="Q45" s="5">
        <v>7</v>
      </c>
      <c r="R45" s="5">
        <v>0</v>
      </c>
      <c r="S45" s="5">
        <v>7</v>
      </c>
      <c r="T45" s="4"/>
      <c r="U45" s="4"/>
      <c r="V45" s="4"/>
      <c r="W45" s="4"/>
    </row>
    <row r="46" spans="1:23" ht="15" customHeight="1" x14ac:dyDescent="0.25">
      <c r="A46" s="7">
        <v>2013</v>
      </c>
      <c r="B46" s="4" t="s">
        <v>36</v>
      </c>
      <c r="C46" s="4" t="s">
        <v>8</v>
      </c>
      <c r="D46" s="5">
        <v>47866</v>
      </c>
      <c r="E46" s="1">
        <v>1754</v>
      </c>
      <c r="F46" s="5">
        <f>+Tabla2[[#This Row],[10 VEN.]]+Tabla2[[#This Row],[10 AP]]</f>
        <v>49620</v>
      </c>
      <c r="G46" s="5">
        <v>24</v>
      </c>
      <c r="H46" s="1">
        <v>43</v>
      </c>
      <c r="I46" s="5">
        <f>+Tabla2[[#This Row],[15 VEN]]+Tabla2[[#This Row],[15 AP]]</f>
        <v>67</v>
      </c>
      <c r="J46" s="5">
        <v>0</v>
      </c>
      <c r="K46" s="1">
        <v>3</v>
      </c>
      <c r="L46" s="5">
        <f>+Tabla2[[#This Row],[30 VEN.]]+Tabla2[[#This Row],[30 AP]]</f>
        <v>3</v>
      </c>
      <c r="M46" s="5">
        <v>252</v>
      </c>
      <c r="N46" s="1">
        <v>89</v>
      </c>
      <c r="O46" s="5">
        <f>+Tabla2[[#This Row],[45 VEN.]]+Tabla2[[#This Row],[45 AP]]</f>
        <v>341</v>
      </c>
      <c r="P46" s="2">
        <f>+Tabla2[[#This Row],[45 TOT]]+Tabla2[[#This Row],[30 TOT ]]+Tabla2[[#This Row],[15 TOT]]+Tabla2[[#This Row],[10 TOT]]</f>
        <v>50031</v>
      </c>
      <c r="Q46" s="5">
        <v>3004</v>
      </c>
      <c r="R46" s="5">
        <v>0</v>
      </c>
      <c r="S46" s="5">
        <v>3004</v>
      </c>
      <c r="T46" s="4"/>
      <c r="U46" s="4"/>
      <c r="V46" s="4"/>
      <c r="W46" s="4"/>
    </row>
    <row r="47" spans="1:23" ht="15" customHeight="1" x14ac:dyDescent="0.25">
      <c r="A47" s="7">
        <v>2013</v>
      </c>
      <c r="B47" s="4" t="s">
        <v>36</v>
      </c>
      <c r="C47" s="4" t="s">
        <v>3</v>
      </c>
      <c r="D47" s="5">
        <v>42776</v>
      </c>
      <c r="E47" s="1">
        <v>6223</v>
      </c>
      <c r="F47" s="5">
        <f>+Tabla2[[#This Row],[10 VEN.]]+Tabla2[[#This Row],[10 AP]]</f>
        <v>48999</v>
      </c>
      <c r="G47" s="5">
        <v>28</v>
      </c>
      <c r="H47" s="1">
        <v>194</v>
      </c>
      <c r="I47" s="5">
        <f>+Tabla2[[#This Row],[15 VEN]]+Tabla2[[#This Row],[15 AP]]</f>
        <v>222</v>
      </c>
      <c r="J47" s="5">
        <v>2</v>
      </c>
      <c r="K47" s="1">
        <v>5</v>
      </c>
      <c r="L47" s="5">
        <f>+Tabla2[[#This Row],[30 VEN.]]+Tabla2[[#This Row],[30 AP]]</f>
        <v>7</v>
      </c>
      <c r="M47" s="5">
        <v>380</v>
      </c>
      <c r="N47" s="1">
        <v>60</v>
      </c>
      <c r="O47" s="5">
        <f>+Tabla2[[#This Row],[45 VEN.]]+Tabla2[[#This Row],[45 AP]]</f>
        <v>440</v>
      </c>
      <c r="P47" s="2">
        <f>+Tabla2[[#This Row],[45 TOT]]+Tabla2[[#This Row],[30 TOT ]]+Tabla2[[#This Row],[15 TOT]]+Tabla2[[#This Row],[10 TOT]]</f>
        <v>49668</v>
      </c>
      <c r="Q47" s="5">
        <v>1369</v>
      </c>
      <c r="R47" s="5">
        <v>0</v>
      </c>
      <c r="S47" s="5">
        <v>1369</v>
      </c>
      <c r="T47" s="4"/>
      <c r="U47" s="4"/>
      <c r="V47" s="4"/>
      <c r="W47" s="4"/>
    </row>
    <row r="48" spans="1:23" ht="15" customHeight="1" x14ac:dyDescent="0.25">
      <c r="A48" s="7">
        <v>2013</v>
      </c>
      <c r="B48" s="4" t="s">
        <v>36</v>
      </c>
      <c r="C48" s="4" t="s">
        <v>11</v>
      </c>
      <c r="D48" s="5">
        <v>2951</v>
      </c>
      <c r="E48" s="1">
        <v>662</v>
      </c>
      <c r="F48" s="5">
        <f>+Tabla2[[#This Row],[10 VEN.]]+Tabla2[[#This Row],[10 AP]]</f>
        <v>3613</v>
      </c>
      <c r="G48" s="5">
        <v>32</v>
      </c>
      <c r="H48" s="1">
        <v>9</v>
      </c>
      <c r="I48" s="5">
        <f>+Tabla2[[#This Row],[15 VEN]]+Tabla2[[#This Row],[15 AP]]</f>
        <v>41</v>
      </c>
      <c r="J48" s="5">
        <v>0</v>
      </c>
      <c r="K48" s="1">
        <v>0</v>
      </c>
      <c r="L48" s="5">
        <f>+Tabla2[[#This Row],[30 VEN.]]+Tabla2[[#This Row],[30 AP]]</f>
        <v>0</v>
      </c>
      <c r="M48" s="5">
        <v>67</v>
      </c>
      <c r="N48" s="1">
        <v>59</v>
      </c>
      <c r="O48" s="5">
        <f>+Tabla2[[#This Row],[45 VEN.]]+Tabla2[[#This Row],[45 AP]]</f>
        <v>126</v>
      </c>
      <c r="P48" s="2">
        <f>+Tabla2[[#This Row],[45 TOT]]+Tabla2[[#This Row],[30 TOT ]]+Tabla2[[#This Row],[15 TOT]]+Tabla2[[#This Row],[10 TOT]]</f>
        <v>3780</v>
      </c>
      <c r="Q48" s="5">
        <v>134</v>
      </c>
      <c r="R48" s="5">
        <v>0</v>
      </c>
      <c r="S48" s="5">
        <v>134</v>
      </c>
      <c r="T48" s="4"/>
      <c r="U48" s="4"/>
      <c r="V48" s="4"/>
      <c r="W48" s="4"/>
    </row>
    <row r="49" spans="1:23" ht="15" customHeight="1" x14ac:dyDescent="0.25">
      <c r="A49" s="7">
        <v>2013</v>
      </c>
      <c r="B49" s="4" t="s">
        <v>36</v>
      </c>
      <c r="C49" s="4" t="s">
        <v>13</v>
      </c>
      <c r="D49" s="5">
        <v>47443</v>
      </c>
      <c r="E49" s="1">
        <v>2385</v>
      </c>
      <c r="F49" s="5">
        <f>+Tabla2[[#This Row],[10 VEN.]]+Tabla2[[#This Row],[10 AP]]</f>
        <v>49828</v>
      </c>
      <c r="G49" s="5">
        <v>15</v>
      </c>
      <c r="H49" s="1">
        <v>43</v>
      </c>
      <c r="I49" s="5">
        <f>+Tabla2[[#This Row],[15 VEN]]+Tabla2[[#This Row],[15 AP]]</f>
        <v>58</v>
      </c>
      <c r="J49" s="5">
        <v>0</v>
      </c>
      <c r="K49" s="1">
        <v>1</v>
      </c>
      <c r="L49" s="5">
        <f>+Tabla2[[#This Row],[30 VEN.]]+Tabla2[[#This Row],[30 AP]]</f>
        <v>1</v>
      </c>
      <c r="M49" s="5">
        <v>262</v>
      </c>
      <c r="N49" s="1">
        <v>220</v>
      </c>
      <c r="O49" s="5">
        <f>+Tabla2[[#This Row],[45 VEN.]]+Tabla2[[#This Row],[45 AP]]</f>
        <v>482</v>
      </c>
      <c r="P49" s="2">
        <f>+Tabla2[[#This Row],[45 TOT]]+Tabla2[[#This Row],[30 TOT ]]+Tabla2[[#This Row],[15 TOT]]+Tabla2[[#This Row],[10 TOT]]</f>
        <v>50369</v>
      </c>
      <c r="Q49" s="5">
        <v>1544</v>
      </c>
      <c r="R49" s="5">
        <v>0</v>
      </c>
      <c r="S49" s="5">
        <v>1544</v>
      </c>
      <c r="T49" s="4"/>
      <c r="U49" s="4"/>
      <c r="V49" s="4"/>
      <c r="W49" s="4"/>
    </row>
    <row r="50" spans="1:23" ht="15" customHeight="1" x14ac:dyDescent="0.25">
      <c r="A50" s="7">
        <v>2013</v>
      </c>
      <c r="B50" s="4" t="s">
        <v>36</v>
      </c>
      <c r="C50" s="4" t="s">
        <v>5</v>
      </c>
      <c r="D50" s="5">
        <v>11857</v>
      </c>
      <c r="E50" s="1">
        <v>3172</v>
      </c>
      <c r="F50" s="5">
        <f>+Tabla2[[#This Row],[10 VEN.]]+Tabla2[[#This Row],[10 AP]]</f>
        <v>15029</v>
      </c>
      <c r="G50" s="5">
        <v>23</v>
      </c>
      <c r="H50" s="1">
        <v>45</v>
      </c>
      <c r="I50" s="5">
        <f>+Tabla2[[#This Row],[15 VEN]]+Tabla2[[#This Row],[15 AP]]</f>
        <v>68</v>
      </c>
      <c r="J50" s="5">
        <v>0</v>
      </c>
      <c r="K50" s="1">
        <v>0</v>
      </c>
      <c r="L50" s="5">
        <f>+Tabla2[[#This Row],[30 VEN.]]+Tabla2[[#This Row],[30 AP]]</f>
        <v>0</v>
      </c>
      <c r="M50" s="5">
        <v>640</v>
      </c>
      <c r="N50" s="1">
        <v>111</v>
      </c>
      <c r="O50" s="5">
        <f>+Tabla2[[#This Row],[45 VEN.]]+Tabla2[[#This Row],[45 AP]]</f>
        <v>751</v>
      </c>
      <c r="P50" s="2">
        <f>+Tabla2[[#This Row],[45 TOT]]+Tabla2[[#This Row],[30 TOT ]]+Tabla2[[#This Row],[15 TOT]]+Tabla2[[#This Row],[10 TOT]]</f>
        <v>15848</v>
      </c>
      <c r="Q50" s="5">
        <v>73</v>
      </c>
      <c r="R50" s="5">
        <v>0</v>
      </c>
      <c r="S50" s="5">
        <v>73</v>
      </c>
      <c r="T50" s="4"/>
      <c r="U50" s="4"/>
      <c r="V50" s="4"/>
      <c r="W50" s="4"/>
    </row>
    <row r="51" spans="1:23" ht="15" customHeight="1" x14ac:dyDescent="0.25">
      <c r="A51" s="7">
        <v>2013</v>
      </c>
      <c r="B51" s="4" t="s">
        <v>36</v>
      </c>
      <c r="C51" s="4" t="s">
        <v>9</v>
      </c>
      <c r="D51" s="5">
        <v>16636</v>
      </c>
      <c r="E51" s="1">
        <v>7541</v>
      </c>
      <c r="F51" s="5">
        <f>+Tabla2[[#This Row],[10 VEN.]]+Tabla2[[#This Row],[10 AP]]</f>
        <v>24177</v>
      </c>
      <c r="G51" s="5">
        <v>17</v>
      </c>
      <c r="H51" s="1">
        <v>31</v>
      </c>
      <c r="I51" s="5">
        <f>+Tabla2[[#This Row],[15 VEN]]+Tabla2[[#This Row],[15 AP]]</f>
        <v>48</v>
      </c>
      <c r="J51" s="5">
        <v>3</v>
      </c>
      <c r="K51" s="1">
        <v>4</v>
      </c>
      <c r="L51" s="5">
        <f>+Tabla2[[#This Row],[30 VEN.]]+Tabla2[[#This Row],[30 AP]]</f>
        <v>7</v>
      </c>
      <c r="M51" s="5">
        <v>39</v>
      </c>
      <c r="N51" s="1">
        <v>25</v>
      </c>
      <c r="O51" s="5">
        <f>+Tabla2[[#This Row],[45 VEN.]]+Tabla2[[#This Row],[45 AP]]</f>
        <v>64</v>
      </c>
      <c r="P51" s="2">
        <f>+Tabla2[[#This Row],[45 TOT]]+Tabla2[[#This Row],[30 TOT ]]+Tabla2[[#This Row],[15 TOT]]+Tabla2[[#This Row],[10 TOT]]</f>
        <v>24296</v>
      </c>
      <c r="Q51" s="5">
        <v>322</v>
      </c>
      <c r="R51" s="5">
        <v>0</v>
      </c>
      <c r="S51" s="5">
        <v>322</v>
      </c>
      <c r="T51" s="4"/>
      <c r="U51" s="4"/>
      <c r="V51" s="4"/>
      <c r="W51" s="4"/>
    </row>
    <row r="52" spans="1:23" ht="15" customHeight="1" x14ac:dyDescent="0.25">
      <c r="A52" s="7">
        <v>2013</v>
      </c>
      <c r="B52" s="4" t="s">
        <v>36</v>
      </c>
      <c r="C52" s="4" t="s">
        <v>7</v>
      </c>
      <c r="D52" s="5">
        <v>45442</v>
      </c>
      <c r="E52" s="1">
        <v>1156</v>
      </c>
      <c r="F52" s="5">
        <f>+Tabla2[[#This Row],[10 VEN.]]+Tabla2[[#This Row],[10 AP]]</f>
        <v>46598</v>
      </c>
      <c r="G52" s="5">
        <v>124</v>
      </c>
      <c r="H52" s="1">
        <v>155</v>
      </c>
      <c r="I52" s="5">
        <f>+Tabla2[[#This Row],[15 VEN]]+Tabla2[[#This Row],[15 AP]]</f>
        <v>279</v>
      </c>
      <c r="J52" s="5">
        <v>1</v>
      </c>
      <c r="K52" s="1">
        <v>2</v>
      </c>
      <c r="L52" s="5">
        <f>+Tabla2[[#This Row],[30 VEN.]]+Tabla2[[#This Row],[30 AP]]</f>
        <v>3</v>
      </c>
      <c r="M52" s="5">
        <v>614</v>
      </c>
      <c r="N52" s="1">
        <v>296</v>
      </c>
      <c r="O52" s="5">
        <f>+Tabla2[[#This Row],[45 VEN.]]+Tabla2[[#This Row],[45 AP]]</f>
        <v>910</v>
      </c>
      <c r="P52" s="2">
        <f>+Tabla2[[#This Row],[45 TOT]]+Tabla2[[#This Row],[30 TOT ]]+Tabla2[[#This Row],[15 TOT]]+Tabla2[[#This Row],[10 TOT]]</f>
        <v>47790</v>
      </c>
      <c r="Q52" s="5">
        <v>323</v>
      </c>
      <c r="R52" s="5">
        <v>0</v>
      </c>
      <c r="S52" s="5">
        <v>323</v>
      </c>
      <c r="T52" s="4"/>
      <c r="U52" s="4"/>
      <c r="V52" s="4"/>
      <c r="W52" s="4"/>
    </row>
    <row r="53" spans="1:23" ht="15" customHeight="1" x14ac:dyDescent="0.25">
      <c r="A53" s="7">
        <v>2013</v>
      </c>
      <c r="B53" s="4" t="s">
        <v>36</v>
      </c>
      <c r="C53" s="4" t="s">
        <v>17</v>
      </c>
      <c r="D53" s="5">
        <v>3692</v>
      </c>
      <c r="E53" s="1">
        <v>557</v>
      </c>
      <c r="F53" s="5">
        <f>+Tabla2[[#This Row],[10 VEN.]]+Tabla2[[#This Row],[10 AP]]</f>
        <v>4249</v>
      </c>
      <c r="G53" s="5">
        <v>28</v>
      </c>
      <c r="H53" s="1">
        <v>165</v>
      </c>
      <c r="I53" s="5">
        <f>+Tabla2[[#This Row],[15 VEN]]+Tabla2[[#This Row],[15 AP]]</f>
        <v>193</v>
      </c>
      <c r="J53" s="5">
        <v>0</v>
      </c>
      <c r="K53" s="1">
        <v>0</v>
      </c>
      <c r="L53" s="5">
        <f>+Tabla2[[#This Row],[30 VEN.]]+Tabla2[[#This Row],[30 AP]]</f>
        <v>0</v>
      </c>
      <c r="M53" s="5">
        <v>111</v>
      </c>
      <c r="N53" s="1">
        <v>99</v>
      </c>
      <c r="O53" s="5">
        <f>+Tabla2[[#This Row],[45 VEN.]]+Tabla2[[#This Row],[45 AP]]</f>
        <v>210</v>
      </c>
      <c r="P53" s="2">
        <f>+Tabla2[[#This Row],[45 TOT]]+Tabla2[[#This Row],[30 TOT ]]+Tabla2[[#This Row],[15 TOT]]+Tabla2[[#This Row],[10 TOT]]</f>
        <v>4652</v>
      </c>
      <c r="Q53" s="5">
        <v>78</v>
      </c>
      <c r="R53" s="5">
        <v>0</v>
      </c>
      <c r="S53" s="5">
        <v>78</v>
      </c>
      <c r="T53" s="4"/>
      <c r="U53" s="4"/>
      <c r="V53" s="4"/>
      <c r="W53" s="4"/>
    </row>
    <row r="54" spans="1:23" ht="15" customHeight="1" x14ac:dyDescent="0.25">
      <c r="A54" s="7">
        <v>2013</v>
      </c>
      <c r="B54" s="4" t="s">
        <v>36</v>
      </c>
      <c r="C54" s="4" t="s">
        <v>64</v>
      </c>
      <c r="D54" s="5">
        <v>38673</v>
      </c>
      <c r="E54" s="1">
        <v>2627</v>
      </c>
      <c r="F54" s="5">
        <f>+Tabla2[[#This Row],[10 VEN.]]+Tabla2[[#This Row],[10 AP]]</f>
        <v>41300</v>
      </c>
      <c r="G54" s="5">
        <v>63</v>
      </c>
      <c r="H54" s="1">
        <v>224</v>
      </c>
      <c r="I54" s="5">
        <f>+Tabla2[[#This Row],[15 VEN]]+Tabla2[[#This Row],[15 AP]]</f>
        <v>287</v>
      </c>
      <c r="J54" s="5">
        <v>0</v>
      </c>
      <c r="K54" s="1">
        <v>0</v>
      </c>
      <c r="L54" s="5">
        <f>+Tabla2[[#This Row],[30 VEN.]]+Tabla2[[#This Row],[30 AP]]</f>
        <v>0</v>
      </c>
      <c r="M54" s="5">
        <v>383</v>
      </c>
      <c r="N54" s="1">
        <v>172</v>
      </c>
      <c r="O54" s="5">
        <f>+Tabla2[[#This Row],[45 VEN.]]+Tabla2[[#This Row],[45 AP]]</f>
        <v>555</v>
      </c>
      <c r="P54" s="2">
        <f>+Tabla2[[#This Row],[45 TOT]]+Tabla2[[#This Row],[30 TOT ]]+Tabla2[[#This Row],[15 TOT]]+Tabla2[[#This Row],[10 TOT]]</f>
        <v>42142</v>
      </c>
      <c r="Q54" s="5">
        <v>300</v>
      </c>
      <c r="R54" s="5">
        <v>0</v>
      </c>
      <c r="S54" s="5">
        <v>300</v>
      </c>
      <c r="T54" s="4"/>
      <c r="U54" s="4"/>
      <c r="V54" s="4"/>
      <c r="W54" s="4"/>
    </row>
    <row r="55" spans="1:23" ht="15" customHeight="1" x14ac:dyDescent="0.25">
      <c r="A55" s="7">
        <v>2013</v>
      </c>
      <c r="B55" s="4" t="s">
        <v>37</v>
      </c>
      <c r="C55" s="4" t="s">
        <v>3</v>
      </c>
      <c r="D55" s="5">
        <v>70476</v>
      </c>
      <c r="E55" s="1">
        <v>106</v>
      </c>
      <c r="F55" s="5">
        <f>+Tabla2[[#This Row],[10 VEN.]]+Tabla2[[#This Row],[10 AP]]</f>
        <v>70582</v>
      </c>
      <c r="G55" s="5">
        <v>353</v>
      </c>
      <c r="H55" s="1">
        <v>406</v>
      </c>
      <c r="I55" s="5">
        <f>+Tabla2[[#This Row],[15 VEN]]+Tabla2[[#This Row],[15 AP]]</f>
        <v>759</v>
      </c>
      <c r="J55" s="5">
        <v>0</v>
      </c>
      <c r="K55" s="1">
        <v>0</v>
      </c>
      <c r="L55" s="5">
        <f>+Tabla2[[#This Row],[30 VEN.]]+Tabla2[[#This Row],[30 AP]]</f>
        <v>0</v>
      </c>
      <c r="M55" s="5">
        <v>143</v>
      </c>
      <c r="N55" s="1">
        <v>32</v>
      </c>
      <c r="O55" s="5">
        <f>+Tabla2[[#This Row],[45 VEN.]]+Tabla2[[#This Row],[45 AP]]</f>
        <v>175</v>
      </c>
      <c r="P55" s="2">
        <f>+Tabla2[[#This Row],[45 TOT]]+Tabla2[[#This Row],[30 TOT ]]+Tabla2[[#This Row],[15 TOT]]+Tabla2[[#This Row],[10 TOT]]</f>
        <v>71516</v>
      </c>
      <c r="Q55" s="5">
        <v>178</v>
      </c>
      <c r="R55" s="5">
        <v>0</v>
      </c>
      <c r="S55" s="5">
        <v>178</v>
      </c>
      <c r="T55" s="4"/>
      <c r="U55" s="4"/>
      <c r="V55" s="4"/>
      <c r="W55" s="4"/>
    </row>
    <row r="56" spans="1:23" ht="15" customHeight="1" x14ac:dyDescent="0.25">
      <c r="A56" s="7">
        <v>2013</v>
      </c>
      <c r="B56" s="4" t="s">
        <v>37</v>
      </c>
      <c r="C56" s="4" t="s">
        <v>19</v>
      </c>
      <c r="D56" s="5">
        <v>98377</v>
      </c>
      <c r="E56" s="1">
        <v>1501</v>
      </c>
      <c r="F56" s="5">
        <f>+Tabla2[[#This Row],[10 VEN.]]+Tabla2[[#This Row],[10 AP]]</f>
        <v>99878</v>
      </c>
      <c r="G56" s="5">
        <v>378</v>
      </c>
      <c r="H56" s="1">
        <v>48</v>
      </c>
      <c r="I56" s="5">
        <f>+Tabla2[[#This Row],[15 VEN]]+Tabla2[[#This Row],[15 AP]]</f>
        <v>426</v>
      </c>
      <c r="J56" s="5">
        <v>0</v>
      </c>
      <c r="K56" s="1">
        <v>0</v>
      </c>
      <c r="L56" s="5">
        <f>+Tabla2[[#This Row],[30 VEN.]]+Tabla2[[#This Row],[30 AP]]</f>
        <v>0</v>
      </c>
      <c r="M56" s="5">
        <v>661</v>
      </c>
      <c r="N56" s="1">
        <v>244</v>
      </c>
      <c r="O56" s="5">
        <f>+Tabla2[[#This Row],[45 VEN.]]+Tabla2[[#This Row],[45 AP]]</f>
        <v>905</v>
      </c>
      <c r="P56" s="2">
        <f>+Tabla2[[#This Row],[45 TOT]]+Tabla2[[#This Row],[30 TOT ]]+Tabla2[[#This Row],[15 TOT]]+Tabla2[[#This Row],[10 TOT]]</f>
        <v>101209</v>
      </c>
      <c r="Q56" s="5">
        <v>1667</v>
      </c>
      <c r="R56" s="5">
        <v>0</v>
      </c>
      <c r="S56" s="5">
        <v>1667</v>
      </c>
      <c r="T56" s="4"/>
      <c r="U56" s="4"/>
      <c r="V56" s="4"/>
      <c r="W56" s="4"/>
    </row>
    <row r="57" spans="1:23" ht="15" customHeight="1" x14ac:dyDescent="0.25">
      <c r="A57" s="7">
        <v>2013</v>
      </c>
      <c r="B57" s="4" t="s">
        <v>37</v>
      </c>
      <c r="C57" s="4" t="s">
        <v>7</v>
      </c>
      <c r="D57" s="5">
        <v>71334</v>
      </c>
      <c r="E57" s="1">
        <v>1396</v>
      </c>
      <c r="F57" s="5">
        <f>+Tabla2[[#This Row],[10 VEN.]]+Tabla2[[#This Row],[10 AP]]</f>
        <v>72730</v>
      </c>
      <c r="G57" s="5">
        <v>367</v>
      </c>
      <c r="H57" s="1">
        <v>253</v>
      </c>
      <c r="I57" s="5">
        <f>+Tabla2[[#This Row],[15 VEN]]+Tabla2[[#This Row],[15 AP]]</f>
        <v>620</v>
      </c>
      <c r="J57" s="5">
        <v>3</v>
      </c>
      <c r="K57" s="1">
        <v>12</v>
      </c>
      <c r="L57" s="5">
        <f>+Tabla2[[#This Row],[30 VEN.]]+Tabla2[[#This Row],[30 AP]]</f>
        <v>15</v>
      </c>
      <c r="M57" s="5">
        <v>184</v>
      </c>
      <c r="N57" s="1">
        <v>239</v>
      </c>
      <c r="O57" s="5">
        <f>+Tabla2[[#This Row],[45 VEN.]]+Tabla2[[#This Row],[45 AP]]</f>
        <v>423</v>
      </c>
      <c r="P57" s="2">
        <f>+Tabla2[[#This Row],[45 TOT]]+Tabla2[[#This Row],[30 TOT ]]+Tabla2[[#This Row],[15 TOT]]+Tabla2[[#This Row],[10 TOT]]</f>
        <v>73788</v>
      </c>
      <c r="Q57" s="5">
        <v>5933</v>
      </c>
      <c r="R57" s="5">
        <v>0</v>
      </c>
      <c r="S57" s="5">
        <v>5933</v>
      </c>
      <c r="T57" s="4"/>
      <c r="U57" s="4"/>
      <c r="V57" s="4"/>
      <c r="W57" s="4"/>
    </row>
    <row r="58" spans="1:23" ht="15" customHeight="1" x14ac:dyDescent="0.25">
      <c r="A58" s="7">
        <v>2013</v>
      </c>
      <c r="B58" s="4" t="s">
        <v>37</v>
      </c>
      <c r="C58" s="4" t="s">
        <v>64</v>
      </c>
      <c r="D58" s="5">
        <v>76178</v>
      </c>
      <c r="E58" s="1">
        <v>82</v>
      </c>
      <c r="F58" s="5">
        <f>+Tabla2[[#This Row],[10 VEN.]]+Tabla2[[#This Row],[10 AP]]</f>
        <v>76260</v>
      </c>
      <c r="G58" s="5">
        <v>114</v>
      </c>
      <c r="H58" s="1">
        <v>1049</v>
      </c>
      <c r="I58" s="5">
        <f>+Tabla2[[#This Row],[15 VEN]]+Tabla2[[#This Row],[15 AP]]</f>
        <v>1163</v>
      </c>
      <c r="J58" s="5">
        <v>0</v>
      </c>
      <c r="K58" s="1">
        <v>0</v>
      </c>
      <c r="L58" s="5">
        <f>+Tabla2[[#This Row],[30 VEN.]]+Tabla2[[#This Row],[30 AP]]</f>
        <v>0</v>
      </c>
      <c r="M58" s="5">
        <v>300</v>
      </c>
      <c r="N58" s="1">
        <v>105</v>
      </c>
      <c r="O58" s="5">
        <f>+Tabla2[[#This Row],[45 VEN.]]+Tabla2[[#This Row],[45 AP]]</f>
        <v>405</v>
      </c>
      <c r="P58" s="2">
        <f>+Tabla2[[#This Row],[45 TOT]]+Tabla2[[#This Row],[30 TOT ]]+Tabla2[[#This Row],[15 TOT]]+Tabla2[[#This Row],[10 TOT]]</f>
        <v>77828</v>
      </c>
      <c r="Q58" s="5">
        <v>365</v>
      </c>
      <c r="R58" s="5">
        <v>0</v>
      </c>
      <c r="S58" s="5">
        <v>365</v>
      </c>
      <c r="T58" s="4"/>
      <c r="U58" s="4"/>
      <c r="V58" s="4"/>
      <c r="W58" s="4"/>
    </row>
    <row r="59" spans="1:23" ht="15" customHeight="1" x14ac:dyDescent="0.25">
      <c r="A59" s="7">
        <v>2013</v>
      </c>
      <c r="B59" s="4" t="s">
        <v>38</v>
      </c>
      <c r="C59" s="4" t="s">
        <v>8</v>
      </c>
      <c r="D59" s="5">
        <v>149677</v>
      </c>
      <c r="E59" s="1">
        <v>93</v>
      </c>
      <c r="F59" s="5">
        <f>+Tabla2[[#This Row],[10 VEN.]]+Tabla2[[#This Row],[10 AP]]</f>
        <v>149770</v>
      </c>
      <c r="G59" s="5">
        <v>134</v>
      </c>
      <c r="H59" s="1">
        <v>6</v>
      </c>
      <c r="I59" s="5">
        <f>+Tabla2[[#This Row],[15 VEN]]+Tabla2[[#This Row],[15 AP]]</f>
        <v>140</v>
      </c>
      <c r="J59" s="5">
        <v>0</v>
      </c>
      <c r="K59" s="1">
        <v>0</v>
      </c>
      <c r="L59" s="5">
        <f>+Tabla2[[#This Row],[30 VEN.]]+Tabla2[[#This Row],[30 AP]]</f>
        <v>0</v>
      </c>
      <c r="M59" s="5">
        <v>618</v>
      </c>
      <c r="N59" s="1">
        <v>35</v>
      </c>
      <c r="O59" s="5">
        <f>+Tabla2[[#This Row],[45 VEN.]]+Tabla2[[#This Row],[45 AP]]</f>
        <v>653</v>
      </c>
      <c r="P59" s="2">
        <f>+Tabla2[[#This Row],[45 TOT]]+Tabla2[[#This Row],[30 TOT ]]+Tabla2[[#This Row],[15 TOT]]+Tabla2[[#This Row],[10 TOT]]</f>
        <v>150563</v>
      </c>
      <c r="Q59" s="5">
        <v>63</v>
      </c>
      <c r="R59" s="5">
        <v>0</v>
      </c>
      <c r="S59" s="5">
        <v>63</v>
      </c>
      <c r="T59" s="4"/>
      <c r="U59" s="4"/>
      <c r="V59" s="4"/>
      <c r="W59" s="4"/>
    </row>
    <row r="60" spans="1:23" ht="15" customHeight="1" x14ac:dyDescent="0.25">
      <c r="A60" s="7">
        <v>2013</v>
      </c>
      <c r="B60" s="4" t="s">
        <v>38</v>
      </c>
      <c r="C60" s="4" t="s">
        <v>45</v>
      </c>
      <c r="D60" s="5">
        <v>115649</v>
      </c>
      <c r="E60" s="1">
        <v>1678</v>
      </c>
      <c r="F60" s="5">
        <f>+Tabla2[[#This Row],[10 VEN.]]+Tabla2[[#This Row],[10 AP]]</f>
        <v>117327</v>
      </c>
      <c r="G60" s="5">
        <v>74</v>
      </c>
      <c r="H60" s="1">
        <v>45</v>
      </c>
      <c r="I60" s="5">
        <f>+Tabla2[[#This Row],[15 VEN]]+Tabla2[[#This Row],[15 AP]]</f>
        <v>119</v>
      </c>
      <c r="J60" s="5">
        <v>0</v>
      </c>
      <c r="K60" s="1">
        <v>0</v>
      </c>
      <c r="L60" s="5">
        <f>+Tabla2[[#This Row],[30 VEN.]]+Tabla2[[#This Row],[30 AP]]</f>
        <v>0</v>
      </c>
      <c r="M60" s="5">
        <v>542</v>
      </c>
      <c r="N60" s="1">
        <v>126</v>
      </c>
      <c r="O60" s="5">
        <f>+Tabla2[[#This Row],[45 VEN.]]+Tabla2[[#This Row],[45 AP]]</f>
        <v>668</v>
      </c>
      <c r="P60" s="2">
        <f>+Tabla2[[#This Row],[45 TOT]]+Tabla2[[#This Row],[30 TOT ]]+Tabla2[[#This Row],[15 TOT]]+Tabla2[[#This Row],[10 TOT]]</f>
        <v>118114</v>
      </c>
      <c r="Q60" s="5">
        <v>10</v>
      </c>
      <c r="R60" s="5">
        <v>0</v>
      </c>
      <c r="S60" s="5">
        <v>10</v>
      </c>
      <c r="T60" s="4"/>
      <c r="U60" s="4"/>
      <c r="V60" s="4"/>
      <c r="W60" s="4"/>
    </row>
    <row r="61" spans="1:23" ht="15" customHeight="1" x14ac:dyDescent="0.25">
      <c r="A61" s="7">
        <v>2013</v>
      </c>
      <c r="B61" s="4" t="s">
        <v>38</v>
      </c>
      <c r="C61" s="4" t="s">
        <v>18</v>
      </c>
      <c r="D61" s="5">
        <v>244429</v>
      </c>
      <c r="E61" s="1">
        <v>660</v>
      </c>
      <c r="F61" s="5">
        <f>+Tabla2[[#This Row],[10 VEN.]]+Tabla2[[#This Row],[10 AP]]</f>
        <v>245089</v>
      </c>
      <c r="G61" s="5">
        <v>0</v>
      </c>
      <c r="H61" s="1">
        <v>60</v>
      </c>
      <c r="I61" s="5">
        <f>+Tabla2[[#This Row],[15 VEN]]+Tabla2[[#This Row],[15 AP]]</f>
        <v>60</v>
      </c>
      <c r="J61" s="5">
        <v>0</v>
      </c>
      <c r="K61" s="1">
        <v>0</v>
      </c>
      <c r="L61" s="5">
        <f>+Tabla2[[#This Row],[30 VEN.]]+Tabla2[[#This Row],[30 AP]]</f>
        <v>0</v>
      </c>
      <c r="M61" s="5">
        <v>1019</v>
      </c>
      <c r="N61" s="1">
        <v>73</v>
      </c>
      <c r="O61" s="5">
        <f>+Tabla2[[#This Row],[45 VEN.]]+Tabla2[[#This Row],[45 AP]]</f>
        <v>1092</v>
      </c>
      <c r="P61" s="2">
        <f>+Tabla2[[#This Row],[45 TOT]]+Tabla2[[#This Row],[30 TOT ]]+Tabla2[[#This Row],[15 TOT]]+Tabla2[[#This Row],[10 TOT]]</f>
        <v>246241</v>
      </c>
      <c r="Q61" s="5">
        <v>290</v>
      </c>
      <c r="R61" s="5">
        <v>0</v>
      </c>
      <c r="S61" s="5">
        <v>290</v>
      </c>
      <c r="T61" s="4"/>
      <c r="U61" s="4"/>
      <c r="V61" s="4"/>
      <c r="W61" s="4"/>
    </row>
    <row r="62" spans="1:23" ht="15" customHeight="1" x14ac:dyDescent="0.25">
      <c r="A62" s="7">
        <v>2013</v>
      </c>
      <c r="B62" s="4" t="s">
        <v>38</v>
      </c>
      <c r="C62" s="4" t="s">
        <v>9</v>
      </c>
      <c r="D62" s="5">
        <v>32153</v>
      </c>
      <c r="E62" s="1">
        <v>6425</v>
      </c>
      <c r="F62" s="5">
        <f>+Tabla2[[#This Row],[10 VEN.]]+Tabla2[[#This Row],[10 AP]]</f>
        <v>38578</v>
      </c>
      <c r="G62" s="5">
        <v>21</v>
      </c>
      <c r="H62" s="1">
        <v>40</v>
      </c>
      <c r="I62" s="5">
        <f>+Tabla2[[#This Row],[15 VEN]]+Tabla2[[#This Row],[15 AP]]</f>
        <v>61</v>
      </c>
      <c r="J62" s="5">
        <v>0</v>
      </c>
      <c r="K62" s="1">
        <v>1</v>
      </c>
      <c r="L62" s="5">
        <f>+Tabla2[[#This Row],[30 VEN.]]+Tabla2[[#This Row],[30 AP]]</f>
        <v>1</v>
      </c>
      <c r="M62" s="5">
        <v>58</v>
      </c>
      <c r="N62" s="1">
        <v>12</v>
      </c>
      <c r="O62" s="5">
        <f>+Tabla2[[#This Row],[45 VEN.]]+Tabla2[[#This Row],[45 AP]]</f>
        <v>70</v>
      </c>
      <c r="P62" s="2">
        <f>+Tabla2[[#This Row],[45 TOT]]+Tabla2[[#This Row],[30 TOT ]]+Tabla2[[#This Row],[15 TOT]]+Tabla2[[#This Row],[10 TOT]]</f>
        <v>38710</v>
      </c>
      <c r="Q62" s="5">
        <v>0</v>
      </c>
      <c r="R62" s="5">
        <v>0</v>
      </c>
      <c r="S62" s="5">
        <v>0</v>
      </c>
      <c r="T62" s="4"/>
      <c r="U62" s="4"/>
      <c r="V62" s="4"/>
      <c r="W62" s="4"/>
    </row>
    <row r="63" spans="1:23" ht="15" customHeight="1" x14ac:dyDescent="0.25">
      <c r="A63" s="7">
        <v>2013</v>
      </c>
      <c r="B63" s="4" t="s">
        <v>38</v>
      </c>
      <c r="C63" s="4" t="s">
        <v>7</v>
      </c>
      <c r="D63" s="5">
        <v>162967</v>
      </c>
      <c r="E63" s="1">
        <v>1074</v>
      </c>
      <c r="F63" s="5">
        <f>+Tabla2[[#This Row],[10 VEN.]]+Tabla2[[#This Row],[10 AP]]</f>
        <v>164041</v>
      </c>
      <c r="G63" s="5">
        <v>0</v>
      </c>
      <c r="H63" s="1">
        <v>0</v>
      </c>
      <c r="I63" s="5">
        <f>+Tabla2[[#This Row],[15 VEN]]+Tabla2[[#This Row],[15 AP]]</f>
        <v>0</v>
      </c>
      <c r="J63" s="5">
        <v>2</v>
      </c>
      <c r="K63" s="1">
        <v>2</v>
      </c>
      <c r="L63" s="5">
        <f>+Tabla2[[#This Row],[30 VEN.]]+Tabla2[[#This Row],[30 AP]]</f>
        <v>4</v>
      </c>
      <c r="M63" s="5">
        <v>549</v>
      </c>
      <c r="N63" s="1">
        <v>134</v>
      </c>
      <c r="O63" s="5">
        <f>+Tabla2[[#This Row],[45 VEN.]]+Tabla2[[#This Row],[45 AP]]</f>
        <v>683</v>
      </c>
      <c r="P63" s="2">
        <f>+Tabla2[[#This Row],[45 TOT]]+Tabla2[[#This Row],[30 TOT ]]+Tabla2[[#This Row],[15 TOT]]+Tabla2[[#This Row],[10 TOT]]</f>
        <v>164728</v>
      </c>
      <c r="Q63" s="5">
        <v>781</v>
      </c>
      <c r="R63" s="5">
        <v>0</v>
      </c>
      <c r="S63" s="5">
        <v>781</v>
      </c>
      <c r="T63" s="4"/>
      <c r="U63" s="4"/>
      <c r="V63" s="4"/>
      <c r="W63" s="4"/>
    </row>
    <row r="64" spans="1:23" ht="15" customHeight="1" x14ac:dyDescent="0.25">
      <c r="A64" s="7">
        <v>2013</v>
      </c>
      <c r="B64" s="4" t="s">
        <v>38</v>
      </c>
      <c r="C64" s="4" t="s">
        <v>17</v>
      </c>
      <c r="D64" s="5">
        <v>26912</v>
      </c>
      <c r="E64" s="1">
        <v>66</v>
      </c>
      <c r="F64" s="5">
        <f>+Tabla2[[#This Row],[10 VEN.]]+Tabla2[[#This Row],[10 AP]]</f>
        <v>26978</v>
      </c>
      <c r="G64" s="5">
        <v>2</v>
      </c>
      <c r="H64" s="1">
        <v>127</v>
      </c>
      <c r="I64" s="5">
        <f>+Tabla2[[#This Row],[15 VEN]]+Tabla2[[#This Row],[15 AP]]</f>
        <v>129</v>
      </c>
      <c r="J64" s="5">
        <v>1</v>
      </c>
      <c r="K64" s="1">
        <v>4</v>
      </c>
      <c r="L64" s="5">
        <f>+Tabla2[[#This Row],[30 VEN.]]+Tabla2[[#This Row],[30 AP]]</f>
        <v>5</v>
      </c>
      <c r="M64" s="5">
        <v>150</v>
      </c>
      <c r="N64" s="1">
        <v>147</v>
      </c>
      <c r="O64" s="5">
        <f>+Tabla2[[#This Row],[45 VEN.]]+Tabla2[[#This Row],[45 AP]]</f>
        <v>297</v>
      </c>
      <c r="P64" s="2">
        <f>+Tabla2[[#This Row],[45 TOT]]+Tabla2[[#This Row],[30 TOT ]]+Tabla2[[#This Row],[15 TOT]]+Tabla2[[#This Row],[10 TOT]]</f>
        <v>27409</v>
      </c>
      <c r="Q64" s="5">
        <v>4667</v>
      </c>
      <c r="R64" s="5">
        <v>0</v>
      </c>
      <c r="S64" s="5">
        <v>4667</v>
      </c>
      <c r="T64" s="4"/>
      <c r="U64" s="4"/>
      <c r="V64" s="4"/>
      <c r="W64" s="4"/>
    </row>
    <row r="65" spans="1:23" ht="15" customHeight="1" x14ac:dyDescent="0.25">
      <c r="A65" s="7">
        <v>2013</v>
      </c>
      <c r="B65" s="4" t="s">
        <v>38</v>
      </c>
      <c r="C65" s="4" t="s">
        <v>64</v>
      </c>
      <c r="D65" s="5">
        <v>122372</v>
      </c>
      <c r="E65" s="1">
        <v>825</v>
      </c>
      <c r="F65" s="5">
        <f>+Tabla2[[#This Row],[10 VEN.]]+Tabla2[[#This Row],[10 AP]]</f>
        <v>123197</v>
      </c>
      <c r="G65" s="5">
        <v>21</v>
      </c>
      <c r="H65" s="1">
        <v>51</v>
      </c>
      <c r="I65" s="5">
        <f>+Tabla2[[#This Row],[15 VEN]]+Tabla2[[#This Row],[15 AP]]</f>
        <v>72</v>
      </c>
      <c r="J65" s="5">
        <v>0</v>
      </c>
      <c r="K65" s="1">
        <v>0</v>
      </c>
      <c r="L65" s="5">
        <f>+Tabla2[[#This Row],[30 VEN.]]+Tabla2[[#This Row],[30 AP]]</f>
        <v>0</v>
      </c>
      <c r="M65" s="5">
        <v>591</v>
      </c>
      <c r="N65" s="1">
        <v>35</v>
      </c>
      <c r="O65" s="5">
        <f>+Tabla2[[#This Row],[45 VEN.]]+Tabla2[[#This Row],[45 AP]]</f>
        <v>626</v>
      </c>
      <c r="P65" s="2">
        <f>+Tabla2[[#This Row],[45 TOT]]+Tabla2[[#This Row],[30 TOT ]]+Tabla2[[#This Row],[15 TOT]]+Tabla2[[#This Row],[10 TOT]]</f>
        <v>123895</v>
      </c>
      <c r="Q65" s="5">
        <v>2</v>
      </c>
      <c r="R65" s="5">
        <v>0</v>
      </c>
      <c r="S65" s="5">
        <v>2</v>
      </c>
      <c r="T65" s="4"/>
      <c r="U65" s="4"/>
      <c r="V65" s="4"/>
      <c r="W65" s="4"/>
    </row>
    <row r="66" spans="1:23" ht="15" customHeight="1" x14ac:dyDescent="0.25">
      <c r="A66" s="7">
        <v>2013</v>
      </c>
      <c r="B66" s="4" t="s">
        <v>39</v>
      </c>
      <c r="C66" s="4" t="s">
        <v>8</v>
      </c>
      <c r="D66" s="5">
        <v>64455</v>
      </c>
      <c r="E66" s="1">
        <v>989</v>
      </c>
      <c r="F66" s="5">
        <f>+Tabla2[[#This Row],[10 VEN.]]+Tabla2[[#This Row],[10 AP]]</f>
        <v>65444</v>
      </c>
      <c r="G66" s="5">
        <v>44</v>
      </c>
      <c r="H66" s="1">
        <v>12</v>
      </c>
      <c r="I66" s="5">
        <f>+Tabla2[[#This Row],[15 VEN]]+Tabla2[[#This Row],[15 AP]]</f>
        <v>56</v>
      </c>
      <c r="J66" s="5">
        <v>0</v>
      </c>
      <c r="K66" s="1">
        <v>0</v>
      </c>
      <c r="L66" s="5">
        <f>+Tabla2[[#This Row],[30 VEN.]]+Tabla2[[#This Row],[30 AP]]</f>
        <v>0</v>
      </c>
      <c r="M66" s="5">
        <v>264</v>
      </c>
      <c r="N66" s="1">
        <v>88</v>
      </c>
      <c r="O66" s="5">
        <f>+Tabla2[[#This Row],[45 VEN.]]+Tabla2[[#This Row],[45 AP]]</f>
        <v>352</v>
      </c>
      <c r="P66" s="2">
        <f>+Tabla2[[#This Row],[45 TOT]]+Tabla2[[#This Row],[30 TOT ]]+Tabla2[[#This Row],[15 TOT]]+Tabla2[[#This Row],[10 TOT]]</f>
        <v>65852</v>
      </c>
      <c r="Q66" s="5">
        <v>600</v>
      </c>
      <c r="R66" s="5">
        <v>0</v>
      </c>
      <c r="S66" s="5">
        <v>600</v>
      </c>
      <c r="T66" s="4"/>
      <c r="U66" s="4"/>
      <c r="V66" s="4"/>
      <c r="W66" s="4"/>
    </row>
    <row r="67" spans="1:23" ht="15" customHeight="1" x14ac:dyDescent="0.25">
      <c r="A67" s="7">
        <v>2013</v>
      </c>
      <c r="B67" s="4" t="s">
        <v>39</v>
      </c>
      <c r="C67" s="4" t="s">
        <v>28</v>
      </c>
      <c r="D67" s="5">
        <v>5589</v>
      </c>
      <c r="E67" s="1">
        <v>130</v>
      </c>
      <c r="F67" s="5">
        <f>+Tabla2[[#This Row],[10 VEN.]]+Tabla2[[#This Row],[10 AP]]</f>
        <v>5719</v>
      </c>
      <c r="G67" s="5">
        <v>0</v>
      </c>
      <c r="H67" s="1">
        <v>0</v>
      </c>
      <c r="I67" s="5">
        <f>+Tabla2[[#This Row],[15 VEN]]+Tabla2[[#This Row],[15 AP]]</f>
        <v>0</v>
      </c>
      <c r="J67" s="5">
        <v>0</v>
      </c>
      <c r="K67" s="1">
        <v>0</v>
      </c>
      <c r="L67" s="5">
        <f>+Tabla2[[#This Row],[30 VEN.]]+Tabla2[[#This Row],[30 AP]]</f>
        <v>0</v>
      </c>
      <c r="M67" s="5">
        <v>24</v>
      </c>
      <c r="N67" s="1">
        <v>3</v>
      </c>
      <c r="O67" s="5">
        <f>+Tabla2[[#This Row],[45 VEN.]]+Tabla2[[#This Row],[45 AP]]</f>
        <v>27</v>
      </c>
      <c r="P67" s="2">
        <f>+Tabla2[[#This Row],[45 TOT]]+Tabla2[[#This Row],[30 TOT ]]+Tabla2[[#This Row],[15 TOT]]+Tabla2[[#This Row],[10 TOT]]</f>
        <v>5746</v>
      </c>
      <c r="Q67" s="5">
        <v>48</v>
      </c>
      <c r="R67" s="5">
        <v>0</v>
      </c>
      <c r="S67" s="5">
        <v>48</v>
      </c>
      <c r="T67" s="4"/>
      <c r="U67" s="4"/>
      <c r="V67" s="4"/>
      <c r="W67" s="4"/>
    </row>
    <row r="68" spans="1:23" ht="15" customHeight="1" x14ac:dyDescent="0.25">
      <c r="A68" s="7">
        <v>2013</v>
      </c>
      <c r="B68" s="4" t="s">
        <v>39</v>
      </c>
      <c r="C68" s="4" t="s">
        <v>27</v>
      </c>
      <c r="D68" s="5">
        <v>40125</v>
      </c>
      <c r="E68" s="1">
        <v>1572</v>
      </c>
      <c r="F68" s="5">
        <f>+Tabla2[[#This Row],[10 VEN.]]+Tabla2[[#This Row],[10 AP]]</f>
        <v>41697</v>
      </c>
      <c r="G68" s="5">
        <v>0</v>
      </c>
      <c r="H68" s="1">
        <v>0</v>
      </c>
      <c r="I68" s="5">
        <f>+Tabla2[[#This Row],[15 VEN]]+Tabla2[[#This Row],[15 AP]]</f>
        <v>0</v>
      </c>
      <c r="J68" s="5">
        <v>0</v>
      </c>
      <c r="K68" s="1">
        <v>0</v>
      </c>
      <c r="L68" s="5">
        <f>+Tabla2[[#This Row],[30 VEN.]]+Tabla2[[#This Row],[30 AP]]</f>
        <v>0</v>
      </c>
      <c r="M68" s="5">
        <v>4</v>
      </c>
      <c r="N68" s="1">
        <v>13</v>
      </c>
      <c r="O68" s="5">
        <f>+Tabla2[[#This Row],[45 VEN.]]+Tabla2[[#This Row],[45 AP]]</f>
        <v>17</v>
      </c>
      <c r="P68" s="2">
        <f>+Tabla2[[#This Row],[45 TOT]]+Tabla2[[#This Row],[30 TOT ]]+Tabla2[[#This Row],[15 TOT]]+Tabla2[[#This Row],[10 TOT]]</f>
        <v>41714</v>
      </c>
      <c r="Q68" s="5">
        <v>0</v>
      </c>
      <c r="R68" s="5">
        <v>0</v>
      </c>
      <c r="S68" s="5">
        <v>0</v>
      </c>
      <c r="T68" s="4"/>
      <c r="U68" s="4"/>
      <c r="V68" s="4"/>
      <c r="W68" s="4"/>
    </row>
    <row r="69" spans="1:23" ht="15" customHeight="1" x14ac:dyDescent="0.25">
      <c r="A69" s="7">
        <v>2013</v>
      </c>
      <c r="B69" s="4" t="s">
        <v>39</v>
      </c>
      <c r="C69" s="4" t="s">
        <v>29</v>
      </c>
      <c r="D69" s="5">
        <v>55948</v>
      </c>
      <c r="E69" s="1">
        <v>1065</v>
      </c>
      <c r="F69" s="5">
        <f>+Tabla2[[#This Row],[10 VEN.]]+Tabla2[[#This Row],[10 AP]]</f>
        <v>57013</v>
      </c>
      <c r="G69" s="5">
        <v>36</v>
      </c>
      <c r="H69" s="1">
        <v>124</v>
      </c>
      <c r="I69" s="5">
        <f>+Tabla2[[#This Row],[15 VEN]]+Tabla2[[#This Row],[15 AP]]</f>
        <v>160</v>
      </c>
      <c r="J69" s="5">
        <v>0</v>
      </c>
      <c r="K69" s="1">
        <v>0</v>
      </c>
      <c r="L69" s="5">
        <f>+Tabla2[[#This Row],[30 VEN.]]+Tabla2[[#This Row],[30 AP]]</f>
        <v>0</v>
      </c>
      <c r="M69" s="5">
        <v>104</v>
      </c>
      <c r="N69" s="1">
        <v>34</v>
      </c>
      <c r="O69" s="5">
        <f>+Tabla2[[#This Row],[45 VEN.]]+Tabla2[[#This Row],[45 AP]]</f>
        <v>138</v>
      </c>
      <c r="P69" s="2">
        <f>+Tabla2[[#This Row],[45 TOT]]+Tabla2[[#This Row],[30 TOT ]]+Tabla2[[#This Row],[15 TOT]]+Tabla2[[#This Row],[10 TOT]]</f>
        <v>57311</v>
      </c>
      <c r="Q69" s="5">
        <v>165</v>
      </c>
      <c r="R69" s="5">
        <v>0</v>
      </c>
      <c r="S69" s="5">
        <v>165</v>
      </c>
      <c r="T69" s="4"/>
      <c r="U69" s="4"/>
      <c r="V69" s="4"/>
      <c r="W69" s="4"/>
    </row>
    <row r="70" spans="1:23" ht="15" customHeight="1" x14ac:dyDescent="0.25">
      <c r="A70" s="7">
        <v>2013</v>
      </c>
      <c r="B70" s="4" t="s">
        <v>39</v>
      </c>
      <c r="C70" s="4" t="s">
        <v>9</v>
      </c>
      <c r="D70" s="5">
        <v>81294</v>
      </c>
      <c r="E70" s="1">
        <v>15489</v>
      </c>
      <c r="F70" s="5">
        <f>+Tabla2[[#This Row],[10 VEN.]]+Tabla2[[#This Row],[10 AP]]</f>
        <v>96783</v>
      </c>
      <c r="G70" s="5">
        <v>6</v>
      </c>
      <c r="H70" s="1">
        <v>13</v>
      </c>
      <c r="I70" s="5">
        <f>+Tabla2[[#This Row],[15 VEN]]+Tabla2[[#This Row],[15 AP]]</f>
        <v>19</v>
      </c>
      <c r="J70" s="5">
        <v>0</v>
      </c>
      <c r="K70" s="1">
        <v>1</v>
      </c>
      <c r="L70" s="5">
        <f>+Tabla2[[#This Row],[30 VEN.]]+Tabla2[[#This Row],[30 AP]]</f>
        <v>1</v>
      </c>
      <c r="M70" s="5">
        <v>74</v>
      </c>
      <c r="N70" s="1">
        <v>23</v>
      </c>
      <c r="O70" s="5">
        <f>+Tabla2[[#This Row],[45 VEN.]]+Tabla2[[#This Row],[45 AP]]</f>
        <v>97</v>
      </c>
      <c r="P70" s="2">
        <f>+Tabla2[[#This Row],[45 TOT]]+Tabla2[[#This Row],[30 TOT ]]+Tabla2[[#This Row],[15 TOT]]+Tabla2[[#This Row],[10 TOT]]</f>
        <v>96900</v>
      </c>
      <c r="Q70" s="5">
        <v>11</v>
      </c>
      <c r="R70" s="5">
        <v>0</v>
      </c>
      <c r="S70" s="5">
        <v>11</v>
      </c>
      <c r="T70" s="4"/>
      <c r="U70" s="4"/>
      <c r="V70" s="4"/>
      <c r="W70" s="4"/>
    </row>
    <row r="71" spans="1:23" ht="15" customHeight="1" x14ac:dyDescent="0.25">
      <c r="A71" s="7">
        <v>2013</v>
      </c>
      <c r="B71" s="4" t="s">
        <v>39</v>
      </c>
      <c r="C71" s="4" t="s">
        <v>7</v>
      </c>
      <c r="D71" s="5">
        <v>19408</v>
      </c>
      <c r="E71" s="1">
        <v>794</v>
      </c>
      <c r="F71" s="5">
        <f>+Tabla2[[#This Row],[10 VEN.]]+Tabla2[[#This Row],[10 AP]]</f>
        <v>20202</v>
      </c>
      <c r="G71" s="5">
        <v>0</v>
      </c>
      <c r="H71" s="1">
        <v>0</v>
      </c>
      <c r="I71" s="5">
        <f>+Tabla2[[#This Row],[15 VEN]]+Tabla2[[#This Row],[15 AP]]</f>
        <v>0</v>
      </c>
      <c r="J71" s="5">
        <v>0</v>
      </c>
      <c r="K71" s="1">
        <v>0</v>
      </c>
      <c r="L71" s="5">
        <f>+Tabla2[[#This Row],[30 VEN.]]+Tabla2[[#This Row],[30 AP]]</f>
        <v>0</v>
      </c>
      <c r="M71" s="5">
        <v>117</v>
      </c>
      <c r="N71" s="1">
        <v>100</v>
      </c>
      <c r="O71" s="5">
        <f>+Tabla2[[#This Row],[45 VEN.]]+Tabla2[[#This Row],[45 AP]]</f>
        <v>217</v>
      </c>
      <c r="P71" s="2">
        <f>+Tabla2[[#This Row],[45 TOT]]+Tabla2[[#This Row],[30 TOT ]]+Tabla2[[#This Row],[15 TOT]]+Tabla2[[#This Row],[10 TOT]]</f>
        <v>20419</v>
      </c>
      <c r="Q71" s="5">
        <v>1050</v>
      </c>
      <c r="R71" s="5">
        <v>0</v>
      </c>
      <c r="S71" s="5">
        <v>1050</v>
      </c>
      <c r="T71" s="4"/>
      <c r="U71" s="4"/>
      <c r="V71" s="4"/>
      <c r="W71" s="4"/>
    </row>
    <row r="72" spans="1:23" ht="15" customHeight="1" x14ac:dyDescent="0.25">
      <c r="A72" s="7">
        <v>2013</v>
      </c>
      <c r="B72" s="4" t="s">
        <v>39</v>
      </c>
      <c r="C72" s="4" t="s">
        <v>17</v>
      </c>
      <c r="D72" s="5">
        <v>26900</v>
      </c>
      <c r="E72" s="1">
        <v>634</v>
      </c>
      <c r="F72" s="5">
        <f>+Tabla2[[#This Row],[10 VEN.]]+Tabla2[[#This Row],[10 AP]]</f>
        <v>27534</v>
      </c>
      <c r="G72" s="5">
        <v>5</v>
      </c>
      <c r="H72" s="1">
        <v>3</v>
      </c>
      <c r="I72" s="5">
        <f>+Tabla2[[#This Row],[15 VEN]]+Tabla2[[#This Row],[15 AP]]</f>
        <v>8</v>
      </c>
      <c r="J72" s="5">
        <v>0</v>
      </c>
      <c r="K72" s="1">
        <v>0</v>
      </c>
      <c r="L72" s="5">
        <f>+Tabla2[[#This Row],[30 VEN.]]+Tabla2[[#This Row],[30 AP]]</f>
        <v>0</v>
      </c>
      <c r="M72" s="5">
        <v>98</v>
      </c>
      <c r="N72" s="1">
        <v>191</v>
      </c>
      <c r="O72" s="5">
        <f>+Tabla2[[#This Row],[45 VEN.]]+Tabla2[[#This Row],[45 AP]]</f>
        <v>289</v>
      </c>
      <c r="P72" s="2">
        <f>+Tabla2[[#This Row],[45 TOT]]+Tabla2[[#This Row],[30 TOT ]]+Tabla2[[#This Row],[15 TOT]]+Tabla2[[#This Row],[10 TOT]]</f>
        <v>27831</v>
      </c>
      <c r="Q72" s="5">
        <v>12365</v>
      </c>
      <c r="R72" s="5">
        <v>292</v>
      </c>
      <c r="S72" s="5">
        <v>12657</v>
      </c>
      <c r="T72" s="4"/>
      <c r="U72" s="4"/>
      <c r="V72" s="4"/>
      <c r="W72" s="4"/>
    </row>
    <row r="73" spans="1:23" ht="15" customHeight="1" x14ac:dyDescent="0.25">
      <c r="A73" s="7">
        <v>2013</v>
      </c>
      <c r="B73" s="4" t="s">
        <v>39</v>
      </c>
      <c r="C73" s="4" t="s">
        <v>6</v>
      </c>
      <c r="D73" s="5">
        <v>4876</v>
      </c>
      <c r="E73" s="1">
        <v>581</v>
      </c>
      <c r="F73" s="5">
        <f>+Tabla2[[#This Row],[10 VEN.]]+Tabla2[[#This Row],[10 AP]]</f>
        <v>5457</v>
      </c>
      <c r="G73" s="5">
        <v>10</v>
      </c>
      <c r="H73" s="1">
        <v>54</v>
      </c>
      <c r="I73" s="5">
        <f>+Tabla2[[#This Row],[15 VEN]]+Tabla2[[#This Row],[15 AP]]</f>
        <v>64</v>
      </c>
      <c r="J73" s="5">
        <v>0</v>
      </c>
      <c r="K73" s="1">
        <v>0</v>
      </c>
      <c r="L73" s="5">
        <f>+Tabla2[[#This Row],[30 VEN.]]+Tabla2[[#This Row],[30 AP]]</f>
        <v>0</v>
      </c>
      <c r="M73" s="5">
        <v>27</v>
      </c>
      <c r="N73" s="1">
        <v>13</v>
      </c>
      <c r="O73" s="5">
        <f>+Tabla2[[#This Row],[45 VEN.]]+Tabla2[[#This Row],[45 AP]]</f>
        <v>40</v>
      </c>
      <c r="P73" s="2">
        <f>+Tabla2[[#This Row],[45 TOT]]+Tabla2[[#This Row],[30 TOT ]]+Tabla2[[#This Row],[15 TOT]]+Tabla2[[#This Row],[10 TOT]]</f>
        <v>5561</v>
      </c>
      <c r="Q73" s="5">
        <v>114</v>
      </c>
      <c r="R73" s="5">
        <v>0</v>
      </c>
      <c r="S73" s="5">
        <v>114</v>
      </c>
      <c r="T73" s="4"/>
      <c r="U73" s="4"/>
      <c r="V73" s="4"/>
      <c r="W73" s="4"/>
    </row>
    <row r="74" spans="1:23" ht="15" customHeight="1" x14ac:dyDescent="0.25">
      <c r="A74" s="7">
        <v>2013</v>
      </c>
      <c r="B74" s="4" t="s">
        <v>39</v>
      </c>
      <c r="C74" s="4" t="s">
        <v>64</v>
      </c>
      <c r="D74" s="5">
        <v>95916</v>
      </c>
      <c r="E74" s="1">
        <v>781</v>
      </c>
      <c r="F74" s="5">
        <f>+Tabla2[[#This Row],[10 VEN.]]+Tabla2[[#This Row],[10 AP]]</f>
        <v>96697</v>
      </c>
      <c r="G74" s="5">
        <v>0</v>
      </c>
      <c r="H74" s="1">
        <v>63</v>
      </c>
      <c r="I74" s="5">
        <f>+Tabla2[[#This Row],[15 VEN]]+Tabla2[[#This Row],[15 AP]]</f>
        <v>63</v>
      </c>
      <c r="J74" s="5">
        <v>0</v>
      </c>
      <c r="K74" s="1">
        <v>0</v>
      </c>
      <c r="L74" s="5">
        <f>+Tabla2[[#This Row],[30 VEN.]]+Tabla2[[#This Row],[30 AP]]</f>
        <v>0</v>
      </c>
      <c r="M74" s="5">
        <v>88</v>
      </c>
      <c r="N74" s="1">
        <v>64</v>
      </c>
      <c r="O74" s="5">
        <f>+Tabla2[[#This Row],[45 VEN.]]+Tabla2[[#This Row],[45 AP]]</f>
        <v>152</v>
      </c>
      <c r="P74" s="2">
        <f>+Tabla2[[#This Row],[45 TOT]]+Tabla2[[#This Row],[30 TOT ]]+Tabla2[[#This Row],[15 TOT]]+Tabla2[[#This Row],[10 TOT]]</f>
        <v>96912</v>
      </c>
      <c r="Q74" s="5">
        <v>127</v>
      </c>
      <c r="R74" s="5">
        <v>0</v>
      </c>
      <c r="S74" s="5">
        <v>127</v>
      </c>
      <c r="T74" s="4"/>
      <c r="U74" s="4"/>
      <c r="V74" s="4"/>
      <c r="W74" s="4"/>
    </row>
    <row r="75" spans="1:23" ht="15" customHeight="1" x14ac:dyDescent="0.25">
      <c r="A75" s="7">
        <v>2013</v>
      </c>
      <c r="B75" s="4" t="s">
        <v>39</v>
      </c>
      <c r="C75" s="4" t="s">
        <v>18</v>
      </c>
      <c r="D75" s="5">
        <v>1176</v>
      </c>
      <c r="E75" s="1">
        <v>0</v>
      </c>
      <c r="F75" s="5">
        <f>+Tabla2[[#This Row],[10 VEN.]]+Tabla2[[#This Row],[10 AP]]</f>
        <v>1176</v>
      </c>
      <c r="G75" s="5">
        <v>0</v>
      </c>
      <c r="H75" s="1">
        <v>0</v>
      </c>
      <c r="I75" s="5">
        <f>+Tabla2[[#This Row],[15 VEN]]+Tabla2[[#This Row],[15 AP]]</f>
        <v>0</v>
      </c>
      <c r="J75" s="5">
        <v>0</v>
      </c>
      <c r="K75" s="1">
        <v>0</v>
      </c>
      <c r="L75" s="5">
        <f>+Tabla2[[#This Row],[30 VEN.]]+Tabla2[[#This Row],[30 AP]]</f>
        <v>0</v>
      </c>
      <c r="M75" s="5">
        <v>0</v>
      </c>
      <c r="N75" s="1">
        <v>0</v>
      </c>
      <c r="O75" s="5">
        <f>+Tabla2[[#This Row],[45 VEN.]]+Tabla2[[#This Row],[45 AP]]</f>
        <v>0</v>
      </c>
      <c r="P75" s="2">
        <f>+Tabla2[[#This Row],[45 TOT]]+Tabla2[[#This Row],[30 TOT ]]+Tabla2[[#This Row],[15 TOT]]+Tabla2[[#This Row],[10 TOT]]</f>
        <v>1176</v>
      </c>
      <c r="Q75" s="5">
        <v>0</v>
      </c>
      <c r="R75" s="5">
        <v>0</v>
      </c>
      <c r="S75" s="5">
        <v>0</v>
      </c>
      <c r="T75" s="4"/>
      <c r="U75" s="4"/>
      <c r="V75" s="4"/>
      <c r="W75" s="4"/>
    </row>
    <row r="76" spans="1:23" ht="15" customHeight="1" x14ac:dyDescent="0.25">
      <c r="A76" s="7">
        <v>2013</v>
      </c>
      <c r="B76" s="4" t="s">
        <v>39</v>
      </c>
      <c r="C76" s="4" t="s">
        <v>3</v>
      </c>
      <c r="D76" s="5">
        <v>0</v>
      </c>
      <c r="E76" s="1">
        <v>0</v>
      </c>
      <c r="F76" s="5">
        <f>+Tabla2[[#This Row],[10 VEN.]]+Tabla2[[#This Row],[10 AP]]</f>
        <v>0</v>
      </c>
      <c r="G76" s="5">
        <v>0</v>
      </c>
      <c r="H76" s="1">
        <v>0</v>
      </c>
      <c r="I76" s="5">
        <f>+Tabla2[[#This Row],[15 VEN]]+Tabla2[[#This Row],[15 AP]]</f>
        <v>0</v>
      </c>
      <c r="J76" s="5">
        <v>0</v>
      </c>
      <c r="K76" s="1">
        <v>0</v>
      </c>
      <c r="L76" s="5">
        <f>+Tabla2[[#This Row],[30 VEN.]]+Tabla2[[#This Row],[30 AP]]</f>
        <v>0</v>
      </c>
      <c r="M76" s="5">
        <v>0</v>
      </c>
      <c r="N76" s="1">
        <v>36</v>
      </c>
      <c r="O76" s="5">
        <f>+Tabla2[[#This Row],[45 VEN.]]+Tabla2[[#This Row],[45 AP]]</f>
        <v>36</v>
      </c>
      <c r="P76" s="2">
        <f>+Tabla2[[#This Row],[45 TOT]]+Tabla2[[#This Row],[30 TOT ]]+Tabla2[[#This Row],[15 TOT]]+Tabla2[[#This Row],[10 TOT]]</f>
        <v>36</v>
      </c>
      <c r="Q76" s="5">
        <v>0</v>
      </c>
      <c r="R76" s="5">
        <v>0</v>
      </c>
      <c r="S76" s="5">
        <v>0</v>
      </c>
      <c r="T76" s="4"/>
      <c r="U76" s="4"/>
      <c r="V76" s="4"/>
      <c r="W76" s="4"/>
    </row>
    <row r="77" spans="1:23" ht="15" customHeight="1" x14ac:dyDescent="0.25">
      <c r="A77" s="7">
        <v>2013</v>
      </c>
      <c r="B77" s="4" t="s">
        <v>40</v>
      </c>
      <c r="C77" s="4" t="s">
        <v>8</v>
      </c>
      <c r="D77" s="5">
        <v>121242</v>
      </c>
      <c r="E77" s="1">
        <v>1304</v>
      </c>
      <c r="F77" s="5">
        <f>+Tabla2[[#This Row],[10 VEN.]]+Tabla2[[#This Row],[10 AP]]</f>
        <v>122546</v>
      </c>
      <c r="G77" s="5">
        <v>83</v>
      </c>
      <c r="H77" s="1">
        <v>157</v>
      </c>
      <c r="I77" s="5">
        <f>+Tabla2[[#This Row],[15 VEN]]+Tabla2[[#This Row],[15 AP]]</f>
        <v>240</v>
      </c>
      <c r="J77" s="5">
        <v>3</v>
      </c>
      <c r="K77" s="1">
        <v>1</v>
      </c>
      <c r="L77" s="5">
        <f>+Tabla2[[#This Row],[30 VEN.]]+Tabla2[[#This Row],[30 AP]]</f>
        <v>4</v>
      </c>
      <c r="M77" s="5">
        <v>713</v>
      </c>
      <c r="N77" s="1">
        <v>88</v>
      </c>
      <c r="O77" s="5">
        <f>+Tabla2[[#This Row],[45 VEN.]]+Tabla2[[#This Row],[45 AP]]</f>
        <v>801</v>
      </c>
      <c r="P77" s="2">
        <f>+Tabla2[[#This Row],[45 TOT]]+Tabla2[[#This Row],[30 TOT ]]+Tabla2[[#This Row],[15 TOT]]+Tabla2[[#This Row],[10 TOT]]</f>
        <v>123591</v>
      </c>
      <c r="Q77" s="5">
        <v>1396</v>
      </c>
      <c r="R77" s="5">
        <v>76</v>
      </c>
      <c r="S77" s="5">
        <v>1472</v>
      </c>
      <c r="T77" s="4"/>
      <c r="U77" s="4"/>
      <c r="V77" s="4"/>
      <c r="W77" s="4"/>
    </row>
    <row r="78" spans="1:23" ht="15" customHeight="1" x14ac:dyDescent="0.25">
      <c r="A78" s="7">
        <v>2013</v>
      </c>
      <c r="B78" s="4" t="s">
        <v>40</v>
      </c>
      <c r="C78" s="4" t="s">
        <v>21</v>
      </c>
      <c r="D78" s="5">
        <v>1007</v>
      </c>
      <c r="E78" s="1">
        <v>145</v>
      </c>
      <c r="F78" s="5">
        <f>+Tabla2[[#This Row],[10 VEN.]]+Tabla2[[#This Row],[10 AP]]</f>
        <v>1152</v>
      </c>
      <c r="G78" s="5">
        <v>0</v>
      </c>
      <c r="H78" s="1">
        <v>0</v>
      </c>
      <c r="I78" s="5">
        <f>+Tabla2[[#This Row],[15 VEN]]+Tabla2[[#This Row],[15 AP]]</f>
        <v>0</v>
      </c>
      <c r="J78" s="5">
        <v>0</v>
      </c>
      <c r="K78" s="1">
        <v>0</v>
      </c>
      <c r="L78" s="5">
        <f>+Tabla2[[#This Row],[30 VEN.]]+Tabla2[[#This Row],[30 AP]]</f>
        <v>0</v>
      </c>
      <c r="M78" s="5">
        <v>0</v>
      </c>
      <c r="N78" s="1">
        <v>0</v>
      </c>
      <c r="O78" s="5">
        <f>+Tabla2[[#This Row],[45 VEN.]]+Tabla2[[#This Row],[45 AP]]</f>
        <v>0</v>
      </c>
      <c r="P78" s="2">
        <f>+Tabla2[[#This Row],[45 TOT]]+Tabla2[[#This Row],[30 TOT ]]+Tabla2[[#This Row],[15 TOT]]+Tabla2[[#This Row],[10 TOT]]</f>
        <v>1152</v>
      </c>
      <c r="Q78" s="5">
        <v>545</v>
      </c>
      <c r="R78" s="5">
        <v>126</v>
      </c>
      <c r="S78" s="5">
        <v>671</v>
      </c>
      <c r="T78" s="4"/>
      <c r="U78" s="4"/>
      <c r="V78" s="4"/>
      <c r="W78" s="4"/>
    </row>
    <row r="79" spans="1:23" ht="15" customHeight="1" x14ac:dyDescent="0.25">
      <c r="A79" s="7">
        <v>2013</v>
      </c>
      <c r="B79" s="4" t="s">
        <v>40</v>
      </c>
      <c r="C79" s="4" t="s">
        <v>30</v>
      </c>
      <c r="D79" s="5">
        <v>49261</v>
      </c>
      <c r="E79" s="1">
        <v>676</v>
      </c>
      <c r="F79" s="5">
        <f>+Tabla2[[#This Row],[10 VEN.]]+Tabla2[[#This Row],[10 AP]]</f>
        <v>49937</v>
      </c>
      <c r="G79" s="5">
        <v>15</v>
      </c>
      <c r="H79" s="1">
        <v>26</v>
      </c>
      <c r="I79" s="5">
        <f>+Tabla2[[#This Row],[15 VEN]]+Tabla2[[#This Row],[15 AP]]</f>
        <v>41</v>
      </c>
      <c r="J79" s="5">
        <v>0</v>
      </c>
      <c r="K79" s="1">
        <v>0</v>
      </c>
      <c r="L79" s="5">
        <f>+Tabla2[[#This Row],[30 VEN.]]+Tabla2[[#This Row],[30 AP]]</f>
        <v>0</v>
      </c>
      <c r="M79" s="5">
        <v>447</v>
      </c>
      <c r="N79" s="1">
        <v>614</v>
      </c>
      <c r="O79" s="5">
        <f>+Tabla2[[#This Row],[45 VEN.]]+Tabla2[[#This Row],[45 AP]]</f>
        <v>1061</v>
      </c>
      <c r="P79" s="2">
        <f>+Tabla2[[#This Row],[45 TOT]]+Tabla2[[#This Row],[30 TOT ]]+Tabla2[[#This Row],[15 TOT]]+Tabla2[[#This Row],[10 TOT]]</f>
        <v>51039</v>
      </c>
      <c r="Q79" s="5">
        <v>1442</v>
      </c>
      <c r="R79" s="5">
        <v>192</v>
      </c>
      <c r="S79" s="5">
        <v>1634</v>
      </c>
      <c r="T79" s="4"/>
      <c r="U79" s="4"/>
      <c r="V79" s="4"/>
      <c r="W79" s="4"/>
    </row>
    <row r="80" spans="1:23" ht="15" customHeight="1" x14ac:dyDescent="0.25">
      <c r="A80" s="7">
        <v>2013</v>
      </c>
      <c r="B80" s="4" t="s">
        <v>40</v>
      </c>
      <c r="C80" s="4" t="s">
        <v>13</v>
      </c>
      <c r="D80" s="5">
        <v>38688</v>
      </c>
      <c r="E80" s="1">
        <v>2818</v>
      </c>
      <c r="F80" s="5">
        <f>+Tabla2[[#This Row],[10 VEN.]]+Tabla2[[#This Row],[10 AP]]</f>
        <v>41506</v>
      </c>
      <c r="G80" s="5">
        <v>26</v>
      </c>
      <c r="H80" s="1">
        <v>94</v>
      </c>
      <c r="I80" s="5">
        <f>+Tabla2[[#This Row],[15 VEN]]+Tabla2[[#This Row],[15 AP]]</f>
        <v>120</v>
      </c>
      <c r="J80" s="5">
        <v>2</v>
      </c>
      <c r="K80" s="1">
        <v>4</v>
      </c>
      <c r="L80" s="5">
        <f>+Tabla2[[#This Row],[30 VEN.]]+Tabla2[[#This Row],[30 AP]]</f>
        <v>6</v>
      </c>
      <c r="M80" s="5">
        <v>78</v>
      </c>
      <c r="N80" s="1">
        <v>120</v>
      </c>
      <c r="O80" s="5">
        <f>+Tabla2[[#This Row],[45 VEN.]]+Tabla2[[#This Row],[45 AP]]</f>
        <v>198</v>
      </c>
      <c r="P80" s="2">
        <f>+Tabla2[[#This Row],[45 TOT]]+Tabla2[[#This Row],[30 TOT ]]+Tabla2[[#This Row],[15 TOT]]+Tabla2[[#This Row],[10 TOT]]</f>
        <v>41830</v>
      </c>
      <c r="Q80" s="5">
        <v>517</v>
      </c>
      <c r="R80" s="5">
        <v>222</v>
      </c>
      <c r="S80" s="5">
        <v>739</v>
      </c>
      <c r="T80" s="4"/>
      <c r="U80" s="4"/>
      <c r="V80" s="4"/>
      <c r="W80" s="4"/>
    </row>
    <row r="81" spans="1:23" ht="15" customHeight="1" x14ac:dyDescent="0.25">
      <c r="A81" s="7">
        <v>2013</v>
      </c>
      <c r="B81" s="4" t="s">
        <v>40</v>
      </c>
      <c r="C81" s="4" t="s">
        <v>18</v>
      </c>
      <c r="D81" s="5">
        <v>136225</v>
      </c>
      <c r="E81" s="1">
        <v>4689</v>
      </c>
      <c r="F81" s="5">
        <f>+Tabla2[[#This Row],[10 VEN.]]+Tabla2[[#This Row],[10 AP]]</f>
        <v>140914</v>
      </c>
      <c r="G81" s="5">
        <v>68</v>
      </c>
      <c r="H81" s="1">
        <v>148</v>
      </c>
      <c r="I81" s="5">
        <f>+Tabla2[[#This Row],[15 VEN]]+Tabla2[[#This Row],[15 AP]]</f>
        <v>216</v>
      </c>
      <c r="J81" s="5">
        <v>0</v>
      </c>
      <c r="K81" s="1">
        <v>21</v>
      </c>
      <c r="L81" s="5">
        <f>+Tabla2[[#This Row],[30 VEN.]]+Tabla2[[#This Row],[30 AP]]</f>
        <v>21</v>
      </c>
      <c r="M81" s="5">
        <v>305</v>
      </c>
      <c r="N81" s="1">
        <v>139</v>
      </c>
      <c r="O81" s="5">
        <f>+Tabla2[[#This Row],[45 VEN.]]+Tabla2[[#This Row],[45 AP]]</f>
        <v>444</v>
      </c>
      <c r="P81" s="2">
        <f>+Tabla2[[#This Row],[45 TOT]]+Tabla2[[#This Row],[30 TOT ]]+Tabla2[[#This Row],[15 TOT]]+Tabla2[[#This Row],[10 TOT]]</f>
        <v>141595</v>
      </c>
      <c r="Q81" s="5">
        <v>233</v>
      </c>
      <c r="R81" s="5">
        <v>0</v>
      </c>
      <c r="S81" s="5">
        <v>233</v>
      </c>
      <c r="T81" s="4"/>
      <c r="U81" s="4"/>
      <c r="V81" s="4"/>
      <c r="W81" s="4"/>
    </row>
    <row r="82" spans="1:23" ht="15" customHeight="1" x14ac:dyDescent="0.25">
      <c r="A82" s="7">
        <v>2013</v>
      </c>
      <c r="B82" s="4" t="s">
        <v>40</v>
      </c>
      <c r="C82" s="4" t="s">
        <v>27</v>
      </c>
      <c r="D82" s="5">
        <v>32243</v>
      </c>
      <c r="E82" s="1">
        <v>6432</v>
      </c>
      <c r="F82" s="5">
        <f>+Tabla2[[#This Row],[10 VEN.]]+Tabla2[[#This Row],[10 AP]]</f>
        <v>38675</v>
      </c>
      <c r="G82" s="5">
        <v>70</v>
      </c>
      <c r="H82" s="1">
        <v>134</v>
      </c>
      <c r="I82" s="5">
        <f>+Tabla2[[#This Row],[15 VEN]]+Tabla2[[#This Row],[15 AP]]</f>
        <v>204</v>
      </c>
      <c r="J82" s="5">
        <v>0</v>
      </c>
      <c r="K82" s="1">
        <v>0</v>
      </c>
      <c r="L82" s="5">
        <f>+Tabla2[[#This Row],[30 VEN.]]+Tabla2[[#This Row],[30 AP]]</f>
        <v>0</v>
      </c>
      <c r="M82" s="5">
        <v>108</v>
      </c>
      <c r="N82" s="1">
        <v>55</v>
      </c>
      <c r="O82" s="5">
        <f>+Tabla2[[#This Row],[45 VEN.]]+Tabla2[[#This Row],[45 AP]]</f>
        <v>163</v>
      </c>
      <c r="P82" s="2">
        <f>+Tabla2[[#This Row],[45 TOT]]+Tabla2[[#This Row],[30 TOT ]]+Tabla2[[#This Row],[15 TOT]]+Tabla2[[#This Row],[10 TOT]]</f>
        <v>39042</v>
      </c>
      <c r="Q82" s="5">
        <v>4</v>
      </c>
      <c r="R82" s="5">
        <v>0</v>
      </c>
      <c r="S82" s="5">
        <v>4</v>
      </c>
      <c r="T82" s="4"/>
      <c r="U82" s="4"/>
      <c r="V82" s="4"/>
      <c r="W82" s="4"/>
    </row>
    <row r="83" spans="1:23" ht="15" customHeight="1" x14ac:dyDescent="0.25">
      <c r="A83" s="7">
        <v>2013</v>
      </c>
      <c r="B83" s="4" t="s">
        <v>40</v>
      </c>
      <c r="C83" s="4" t="s">
        <v>5</v>
      </c>
      <c r="D83" s="5">
        <v>51982</v>
      </c>
      <c r="E83" s="1">
        <v>20782</v>
      </c>
      <c r="F83" s="5">
        <f>+Tabla2[[#This Row],[10 VEN.]]+Tabla2[[#This Row],[10 AP]]</f>
        <v>72764</v>
      </c>
      <c r="G83" s="5">
        <v>76</v>
      </c>
      <c r="H83" s="1">
        <v>166</v>
      </c>
      <c r="I83" s="5">
        <f>+Tabla2[[#This Row],[15 VEN]]+Tabla2[[#This Row],[15 AP]]</f>
        <v>242</v>
      </c>
      <c r="J83" s="5">
        <v>1</v>
      </c>
      <c r="K83" s="1">
        <v>15</v>
      </c>
      <c r="L83" s="5">
        <f>+Tabla2[[#This Row],[30 VEN.]]+Tabla2[[#This Row],[30 AP]]</f>
        <v>16</v>
      </c>
      <c r="M83" s="5">
        <v>548</v>
      </c>
      <c r="N83" s="1">
        <v>289</v>
      </c>
      <c r="O83" s="5">
        <f>+Tabla2[[#This Row],[45 VEN.]]+Tabla2[[#This Row],[45 AP]]</f>
        <v>837</v>
      </c>
      <c r="P83" s="2">
        <f>+Tabla2[[#This Row],[45 TOT]]+Tabla2[[#This Row],[30 TOT ]]+Tabla2[[#This Row],[15 TOT]]+Tabla2[[#This Row],[10 TOT]]</f>
        <v>73859</v>
      </c>
      <c r="Q83" s="5">
        <v>2713</v>
      </c>
      <c r="R83" s="5">
        <v>365</v>
      </c>
      <c r="S83" s="5">
        <v>3078</v>
      </c>
      <c r="T83" s="4"/>
      <c r="U83" s="4"/>
      <c r="V83" s="4"/>
      <c r="W83" s="4"/>
    </row>
    <row r="84" spans="1:23" ht="15" customHeight="1" x14ac:dyDescent="0.25">
      <c r="A84" s="7">
        <v>2013</v>
      </c>
      <c r="B84" s="4" t="s">
        <v>40</v>
      </c>
      <c r="C84" s="4" t="s">
        <v>9</v>
      </c>
      <c r="D84" s="5">
        <v>106660</v>
      </c>
      <c r="E84" s="1">
        <v>31166</v>
      </c>
      <c r="F84" s="5">
        <f>+Tabla2[[#This Row],[10 VEN.]]+Tabla2[[#This Row],[10 AP]]</f>
        <v>137826</v>
      </c>
      <c r="G84" s="5">
        <v>48</v>
      </c>
      <c r="H84" s="1">
        <v>166</v>
      </c>
      <c r="I84" s="5">
        <f>+Tabla2[[#This Row],[15 VEN]]+Tabla2[[#This Row],[15 AP]]</f>
        <v>214</v>
      </c>
      <c r="J84" s="5">
        <v>0</v>
      </c>
      <c r="K84" s="1">
        <v>0</v>
      </c>
      <c r="L84" s="5">
        <f>+Tabla2[[#This Row],[30 VEN.]]+Tabla2[[#This Row],[30 AP]]</f>
        <v>0</v>
      </c>
      <c r="M84" s="5">
        <v>215</v>
      </c>
      <c r="N84" s="1">
        <v>72</v>
      </c>
      <c r="O84" s="5">
        <f>+Tabla2[[#This Row],[45 VEN.]]+Tabla2[[#This Row],[45 AP]]</f>
        <v>287</v>
      </c>
      <c r="P84" s="2">
        <f>+Tabla2[[#This Row],[45 TOT]]+Tabla2[[#This Row],[30 TOT ]]+Tabla2[[#This Row],[15 TOT]]+Tabla2[[#This Row],[10 TOT]]</f>
        <v>138327</v>
      </c>
      <c r="Q84" s="5">
        <v>100</v>
      </c>
      <c r="R84" s="5">
        <v>0</v>
      </c>
      <c r="S84" s="5">
        <v>100</v>
      </c>
      <c r="T84" s="4"/>
      <c r="U84" s="4"/>
      <c r="V84" s="4"/>
      <c r="W84" s="4"/>
    </row>
    <row r="85" spans="1:23" ht="15" customHeight="1" x14ac:dyDescent="0.25">
      <c r="A85" s="7">
        <v>2013</v>
      </c>
      <c r="B85" s="4" t="s">
        <v>40</v>
      </c>
      <c r="C85" s="4" t="s">
        <v>15</v>
      </c>
      <c r="D85" s="5">
        <v>25444</v>
      </c>
      <c r="E85" s="1">
        <v>12667</v>
      </c>
      <c r="F85" s="5">
        <f>+Tabla2[[#This Row],[10 VEN.]]+Tabla2[[#This Row],[10 AP]]</f>
        <v>38111</v>
      </c>
      <c r="G85" s="5">
        <v>0</v>
      </c>
      <c r="H85" s="1">
        <v>0</v>
      </c>
      <c r="I85" s="5">
        <f>+Tabla2[[#This Row],[15 VEN]]+Tabla2[[#This Row],[15 AP]]</f>
        <v>0</v>
      </c>
      <c r="J85" s="5">
        <v>0</v>
      </c>
      <c r="K85" s="1">
        <v>0</v>
      </c>
      <c r="L85" s="5">
        <f>+Tabla2[[#This Row],[30 VEN.]]+Tabla2[[#This Row],[30 AP]]</f>
        <v>0</v>
      </c>
      <c r="M85" s="5">
        <v>16</v>
      </c>
      <c r="N85" s="1">
        <v>59</v>
      </c>
      <c r="O85" s="5">
        <f>+Tabla2[[#This Row],[45 VEN.]]+Tabla2[[#This Row],[45 AP]]</f>
        <v>75</v>
      </c>
      <c r="P85" s="2">
        <f>+Tabla2[[#This Row],[45 TOT]]+Tabla2[[#This Row],[30 TOT ]]+Tabla2[[#This Row],[15 TOT]]+Tabla2[[#This Row],[10 TOT]]</f>
        <v>38186</v>
      </c>
      <c r="Q85" s="5">
        <v>641</v>
      </c>
      <c r="R85" s="5">
        <v>142</v>
      </c>
      <c r="S85" s="5">
        <v>783</v>
      </c>
      <c r="T85" s="4"/>
      <c r="U85" s="4"/>
      <c r="V85" s="4"/>
      <c r="W85" s="4"/>
    </row>
    <row r="86" spans="1:23" ht="15" customHeight="1" x14ac:dyDescent="0.25">
      <c r="A86" s="7">
        <v>2013</v>
      </c>
      <c r="B86" s="4" t="s">
        <v>40</v>
      </c>
      <c r="C86" s="4" t="s">
        <v>7</v>
      </c>
      <c r="D86" s="5">
        <v>106553</v>
      </c>
      <c r="E86" s="1">
        <v>1625</v>
      </c>
      <c r="F86" s="5">
        <f>+Tabla2[[#This Row],[10 VEN.]]+Tabla2[[#This Row],[10 AP]]</f>
        <v>108178</v>
      </c>
      <c r="G86" s="5">
        <v>0</v>
      </c>
      <c r="H86" s="1">
        <v>318</v>
      </c>
      <c r="I86" s="5">
        <f>+Tabla2[[#This Row],[15 VEN]]+Tabla2[[#This Row],[15 AP]]</f>
        <v>318</v>
      </c>
      <c r="J86" s="5">
        <v>0</v>
      </c>
      <c r="K86" s="1">
        <v>0</v>
      </c>
      <c r="L86" s="5">
        <f>+Tabla2[[#This Row],[30 VEN.]]+Tabla2[[#This Row],[30 AP]]</f>
        <v>0</v>
      </c>
      <c r="M86" s="5">
        <v>1110</v>
      </c>
      <c r="N86" s="1">
        <v>586</v>
      </c>
      <c r="O86" s="5">
        <f>+Tabla2[[#This Row],[45 VEN.]]+Tabla2[[#This Row],[45 AP]]</f>
        <v>1696</v>
      </c>
      <c r="P86" s="2">
        <f>+Tabla2[[#This Row],[45 TOT]]+Tabla2[[#This Row],[30 TOT ]]+Tabla2[[#This Row],[15 TOT]]+Tabla2[[#This Row],[10 TOT]]</f>
        <v>110192</v>
      </c>
      <c r="Q86" s="5">
        <v>10730</v>
      </c>
      <c r="R86" s="5">
        <v>25</v>
      </c>
      <c r="S86" s="5">
        <v>10755</v>
      </c>
      <c r="T86" s="4"/>
      <c r="U86" s="4"/>
      <c r="V86" s="4"/>
      <c r="W86" s="4"/>
    </row>
    <row r="87" spans="1:23" ht="15" customHeight="1" x14ac:dyDescent="0.25">
      <c r="A87" s="7">
        <v>2013</v>
      </c>
      <c r="B87" s="4" t="s">
        <v>40</v>
      </c>
      <c r="C87" s="4" t="s">
        <v>17</v>
      </c>
      <c r="D87" s="5">
        <v>60667</v>
      </c>
      <c r="E87" s="1">
        <v>5374</v>
      </c>
      <c r="F87" s="5">
        <f>+Tabla2[[#This Row],[10 VEN.]]+Tabla2[[#This Row],[10 AP]]</f>
        <v>66041</v>
      </c>
      <c r="G87" s="5">
        <v>24</v>
      </c>
      <c r="H87" s="1">
        <v>103</v>
      </c>
      <c r="I87" s="5">
        <f>+Tabla2[[#This Row],[15 VEN]]+Tabla2[[#This Row],[15 AP]]</f>
        <v>127</v>
      </c>
      <c r="J87" s="5">
        <v>0</v>
      </c>
      <c r="K87" s="1">
        <v>0</v>
      </c>
      <c r="L87" s="5">
        <f>+Tabla2[[#This Row],[30 VEN.]]+Tabla2[[#This Row],[30 AP]]</f>
        <v>0</v>
      </c>
      <c r="M87" s="5">
        <v>258</v>
      </c>
      <c r="N87" s="1">
        <v>900</v>
      </c>
      <c r="O87" s="5">
        <f>+Tabla2[[#This Row],[45 VEN.]]+Tabla2[[#This Row],[45 AP]]</f>
        <v>1158</v>
      </c>
      <c r="P87" s="2">
        <f>+Tabla2[[#This Row],[45 TOT]]+Tabla2[[#This Row],[30 TOT ]]+Tabla2[[#This Row],[15 TOT]]+Tabla2[[#This Row],[10 TOT]]</f>
        <v>67326</v>
      </c>
      <c r="Q87" s="5">
        <v>2034</v>
      </c>
      <c r="R87" s="5">
        <v>22</v>
      </c>
      <c r="S87" s="5">
        <v>2056</v>
      </c>
      <c r="T87" s="4"/>
      <c r="U87" s="4"/>
      <c r="V87" s="4"/>
      <c r="W87" s="4"/>
    </row>
    <row r="88" spans="1:23" ht="15" customHeight="1" x14ac:dyDescent="0.25">
      <c r="A88" s="7">
        <v>2013</v>
      </c>
      <c r="B88" s="4" t="s">
        <v>40</v>
      </c>
      <c r="C88" s="4" t="s">
        <v>6</v>
      </c>
      <c r="D88" s="5">
        <v>134692</v>
      </c>
      <c r="E88" s="1">
        <v>4745</v>
      </c>
      <c r="F88" s="5">
        <f>+Tabla2[[#This Row],[10 VEN.]]+Tabla2[[#This Row],[10 AP]]</f>
        <v>139437</v>
      </c>
      <c r="G88" s="5">
        <v>59</v>
      </c>
      <c r="H88" s="1">
        <v>80</v>
      </c>
      <c r="I88" s="5">
        <f>+Tabla2[[#This Row],[15 VEN]]+Tabla2[[#This Row],[15 AP]]</f>
        <v>139</v>
      </c>
      <c r="J88" s="5">
        <v>0</v>
      </c>
      <c r="K88" s="1">
        <v>0</v>
      </c>
      <c r="L88" s="5">
        <f>+Tabla2[[#This Row],[30 VEN.]]+Tabla2[[#This Row],[30 AP]]</f>
        <v>0</v>
      </c>
      <c r="M88" s="5">
        <v>979</v>
      </c>
      <c r="N88" s="1">
        <v>124</v>
      </c>
      <c r="O88" s="5">
        <f>+Tabla2[[#This Row],[45 VEN.]]+Tabla2[[#This Row],[45 AP]]</f>
        <v>1103</v>
      </c>
      <c r="P88" s="2">
        <f>+Tabla2[[#This Row],[45 TOT]]+Tabla2[[#This Row],[30 TOT ]]+Tabla2[[#This Row],[15 TOT]]+Tabla2[[#This Row],[10 TOT]]</f>
        <v>140679</v>
      </c>
      <c r="Q88" s="5">
        <v>2654</v>
      </c>
      <c r="R88" s="5">
        <v>467</v>
      </c>
      <c r="S88" s="5">
        <v>3121</v>
      </c>
      <c r="T88" s="4"/>
      <c r="U88" s="4"/>
      <c r="V88" s="4"/>
      <c r="W88" s="4"/>
    </row>
    <row r="89" spans="1:23" ht="15" customHeight="1" x14ac:dyDescent="0.25">
      <c r="A89" s="7">
        <v>2013</v>
      </c>
      <c r="B89" s="4" t="s">
        <v>40</v>
      </c>
      <c r="C89" s="4" t="s">
        <v>64</v>
      </c>
      <c r="D89" s="5">
        <v>168265</v>
      </c>
      <c r="E89" s="1">
        <v>813</v>
      </c>
      <c r="F89" s="5">
        <f>+Tabla2[[#This Row],[10 VEN.]]+Tabla2[[#This Row],[10 AP]]</f>
        <v>169078</v>
      </c>
      <c r="G89" s="5">
        <v>121</v>
      </c>
      <c r="H89" s="1">
        <v>542</v>
      </c>
      <c r="I89" s="5">
        <f>+Tabla2[[#This Row],[15 VEN]]+Tabla2[[#This Row],[15 AP]]</f>
        <v>663</v>
      </c>
      <c r="J89" s="5">
        <v>1</v>
      </c>
      <c r="K89" s="1">
        <v>5</v>
      </c>
      <c r="L89" s="5">
        <f>+Tabla2[[#This Row],[30 VEN.]]+Tabla2[[#This Row],[30 AP]]</f>
        <v>6</v>
      </c>
      <c r="M89" s="5">
        <v>911</v>
      </c>
      <c r="N89" s="1">
        <v>301</v>
      </c>
      <c r="O89" s="5">
        <f>+Tabla2[[#This Row],[45 VEN.]]+Tabla2[[#This Row],[45 AP]]</f>
        <v>1212</v>
      </c>
      <c r="P89" s="2">
        <f>+Tabla2[[#This Row],[45 TOT]]+Tabla2[[#This Row],[30 TOT ]]+Tabla2[[#This Row],[15 TOT]]+Tabla2[[#This Row],[10 TOT]]</f>
        <v>170959</v>
      </c>
      <c r="Q89" s="5">
        <v>471</v>
      </c>
      <c r="R89" s="5">
        <v>0</v>
      </c>
      <c r="S89" s="5">
        <v>471</v>
      </c>
      <c r="T89" s="4"/>
      <c r="U89" s="4"/>
      <c r="V89" s="4"/>
      <c r="W89" s="4"/>
    </row>
    <row r="90" spans="1:23" ht="15" customHeight="1" x14ac:dyDescent="0.25">
      <c r="A90" s="7">
        <v>2013</v>
      </c>
      <c r="B90" s="4" t="s">
        <v>40</v>
      </c>
      <c r="C90" s="4" t="s">
        <v>23</v>
      </c>
      <c r="D90" s="5">
        <v>0</v>
      </c>
      <c r="E90" s="1">
        <v>0</v>
      </c>
      <c r="F90" s="5">
        <f>+Tabla2[[#This Row],[10 VEN.]]+Tabla2[[#This Row],[10 AP]]</f>
        <v>0</v>
      </c>
      <c r="G90" s="5">
        <v>0</v>
      </c>
      <c r="H90" s="1">
        <v>0</v>
      </c>
      <c r="I90" s="5">
        <f>+Tabla2[[#This Row],[15 VEN]]+Tabla2[[#This Row],[15 AP]]</f>
        <v>0</v>
      </c>
      <c r="J90" s="5">
        <v>0</v>
      </c>
      <c r="K90" s="1">
        <v>0</v>
      </c>
      <c r="L90" s="5">
        <f>+Tabla2[[#This Row],[30 VEN.]]+Tabla2[[#This Row],[30 AP]]</f>
        <v>0</v>
      </c>
      <c r="M90" s="5">
        <v>175</v>
      </c>
      <c r="N90" s="1">
        <v>0</v>
      </c>
      <c r="O90" s="5">
        <f>+Tabla2[[#This Row],[45 VEN.]]+Tabla2[[#This Row],[45 AP]]</f>
        <v>175</v>
      </c>
      <c r="P90" s="2">
        <f>+Tabla2[[#This Row],[45 TOT]]+Tabla2[[#This Row],[30 TOT ]]+Tabla2[[#This Row],[15 TOT]]+Tabla2[[#This Row],[10 TOT]]</f>
        <v>175</v>
      </c>
      <c r="Q90" s="5">
        <v>0</v>
      </c>
      <c r="R90" s="5">
        <v>0</v>
      </c>
      <c r="S90" s="5">
        <v>0</v>
      </c>
      <c r="T90" s="4"/>
      <c r="U90" s="4"/>
      <c r="V90" s="4"/>
      <c r="W90" s="4"/>
    </row>
    <row r="91" spans="1:23" ht="15" customHeight="1" x14ac:dyDescent="0.25">
      <c r="A91" s="7">
        <v>2013</v>
      </c>
      <c r="B91" s="4" t="s">
        <v>40</v>
      </c>
      <c r="C91" s="4" t="s">
        <v>25</v>
      </c>
      <c r="D91" s="5">
        <v>0</v>
      </c>
      <c r="E91" s="1">
        <v>0</v>
      </c>
      <c r="F91" s="5">
        <f>+Tabla2[[#This Row],[10 VEN.]]+Tabla2[[#This Row],[10 AP]]</f>
        <v>0</v>
      </c>
      <c r="G91" s="5">
        <v>0</v>
      </c>
      <c r="H91" s="1">
        <v>0</v>
      </c>
      <c r="I91" s="5">
        <f>+Tabla2[[#This Row],[15 VEN]]+Tabla2[[#This Row],[15 AP]]</f>
        <v>0</v>
      </c>
      <c r="J91" s="5">
        <v>0</v>
      </c>
      <c r="K91" s="1">
        <v>0</v>
      </c>
      <c r="L91" s="5">
        <f>+Tabla2[[#This Row],[30 VEN.]]+Tabla2[[#This Row],[30 AP]]</f>
        <v>0</v>
      </c>
      <c r="M91" s="5">
        <v>139</v>
      </c>
      <c r="N91" s="1">
        <v>0</v>
      </c>
      <c r="O91" s="5">
        <f>+Tabla2[[#This Row],[45 VEN.]]+Tabla2[[#This Row],[45 AP]]</f>
        <v>139</v>
      </c>
      <c r="P91" s="2">
        <f>+Tabla2[[#This Row],[45 TOT]]+Tabla2[[#This Row],[30 TOT ]]+Tabla2[[#This Row],[15 TOT]]+Tabla2[[#This Row],[10 TOT]]</f>
        <v>139</v>
      </c>
      <c r="Q91" s="5">
        <v>0</v>
      </c>
      <c r="R91" s="5">
        <v>0</v>
      </c>
      <c r="S91" s="5">
        <v>0</v>
      </c>
      <c r="T91" s="4"/>
      <c r="U91" s="4"/>
      <c r="V91" s="4"/>
      <c r="W91" s="4"/>
    </row>
    <row r="92" spans="1:23" ht="15" customHeight="1" x14ac:dyDescent="0.25">
      <c r="A92" s="7">
        <v>2013</v>
      </c>
      <c r="B92" s="4" t="s">
        <v>41</v>
      </c>
      <c r="C92" s="4" t="s">
        <v>8</v>
      </c>
      <c r="D92" s="5">
        <v>43988</v>
      </c>
      <c r="E92" s="1">
        <v>1926</v>
      </c>
      <c r="F92" s="5">
        <f>+Tabla2[[#This Row],[10 VEN.]]+Tabla2[[#This Row],[10 AP]]</f>
        <v>45914</v>
      </c>
      <c r="G92" s="5">
        <v>8</v>
      </c>
      <c r="H92" s="1">
        <v>36</v>
      </c>
      <c r="I92" s="5">
        <f>+Tabla2[[#This Row],[15 VEN]]+Tabla2[[#This Row],[15 AP]]</f>
        <v>44</v>
      </c>
      <c r="J92" s="5">
        <v>0</v>
      </c>
      <c r="K92" s="1">
        <v>2</v>
      </c>
      <c r="L92" s="5">
        <f>+Tabla2[[#This Row],[30 VEN.]]+Tabla2[[#This Row],[30 AP]]</f>
        <v>2</v>
      </c>
      <c r="M92" s="5">
        <v>25</v>
      </c>
      <c r="N92" s="1">
        <v>19</v>
      </c>
      <c r="O92" s="5">
        <f>+Tabla2[[#This Row],[45 VEN.]]+Tabla2[[#This Row],[45 AP]]</f>
        <v>44</v>
      </c>
      <c r="P92" s="2">
        <f>+Tabla2[[#This Row],[45 TOT]]+Tabla2[[#This Row],[30 TOT ]]+Tabla2[[#This Row],[15 TOT]]+Tabla2[[#This Row],[10 TOT]]</f>
        <v>46004</v>
      </c>
      <c r="Q92" s="5">
        <v>3724</v>
      </c>
      <c r="R92" s="5">
        <v>137</v>
      </c>
      <c r="S92" s="5">
        <v>3861</v>
      </c>
      <c r="T92" s="4"/>
      <c r="U92" s="4"/>
      <c r="V92" s="4"/>
      <c r="W92" s="4"/>
    </row>
    <row r="93" spans="1:23" ht="15" customHeight="1" x14ac:dyDescent="0.25">
      <c r="A93" s="7">
        <v>2013</v>
      </c>
      <c r="B93" s="4" t="s">
        <v>41</v>
      </c>
      <c r="C93" s="4" t="s">
        <v>27</v>
      </c>
      <c r="D93" s="5">
        <v>216081</v>
      </c>
      <c r="E93" s="1">
        <v>12443</v>
      </c>
      <c r="F93" s="5">
        <f>+Tabla2[[#This Row],[10 VEN.]]+Tabla2[[#This Row],[10 AP]]</f>
        <v>228524</v>
      </c>
      <c r="G93" s="5">
        <v>199</v>
      </c>
      <c r="H93" s="1">
        <v>14</v>
      </c>
      <c r="I93" s="5">
        <f>+Tabla2[[#This Row],[15 VEN]]+Tabla2[[#This Row],[15 AP]]</f>
        <v>213</v>
      </c>
      <c r="J93" s="5">
        <v>0</v>
      </c>
      <c r="K93" s="1">
        <v>0</v>
      </c>
      <c r="L93" s="5">
        <f>+Tabla2[[#This Row],[30 VEN.]]+Tabla2[[#This Row],[30 AP]]</f>
        <v>0</v>
      </c>
      <c r="M93" s="5">
        <v>53</v>
      </c>
      <c r="N93" s="1">
        <v>5</v>
      </c>
      <c r="O93" s="5">
        <f>+Tabla2[[#This Row],[45 VEN.]]+Tabla2[[#This Row],[45 AP]]</f>
        <v>58</v>
      </c>
      <c r="P93" s="2">
        <f>+Tabla2[[#This Row],[45 TOT]]+Tabla2[[#This Row],[30 TOT ]]+Tabla2[[#This Row],[15 TOT]]+Tabla2[[#This Row],[10 TOT]]</f>
        <v>228795</v>
      </c>
      <c r="Q93" s="5">
        <v>1358</v>
      </c>
      <c r="R93" s="5">
        <v>873</v>
      </c>
      <c r="S93" s="5">
        <v>2231</v>
      </c>
      <c r="T93" s="4"/>
      <c r="U93" s="4"/>
      <c r="V93" s="4"/>
      <c r="W93" s="4"/>
    </row>
    <row r="94" spans="1:23" ht="15" customHeight="1" x14ac:dyDescent="0.25">
      <c r="A94" s="7">
        <v>2013</v>
      </c>
      <c r="B94" s="4" t="s">
        <v>41</v>
      </c>
      <c r="C94" s="4" t="s">
        <v>9</v>
      </c>
      <c r="D94" s="5">
        <v>92422</v>
      </c>
      <c r="E94" s="1">
        <v>20626</v>
      </c>
      <c r="F94" s="5">
        <f>+Tabla2[[#This Row],[10 VEN.]]+Tabla2[[#This Row],[10 AP]]</f>
        <v>113048</v>
      </c>
      <c r="G94" s="5">
        <v>31</v>
      </c>
      <c r="H94" s="1">
        <v>166</v>
      </c>
      <c r="I94" s="5">
        <f>+Tabla2[[#This Row],[15 VEN]]+Tabla2[[#This Row],[15 AP]]</f>
        <v>197</v>
      </c>
      <c r="J94" s="5">
        <v>6</v>
      </c>
      <c r="K94" s="1">
        <v>0</v>
      </c>
      <c r="L94" s="5">
        <f>+Tabla2[[#This Row],[30 VEN.]]+Tabla2[[#This Row],[30 AP]]</f>
        <v>6</v>
      </c>
      <c r="M94" s="5">
        <v>40</v>
      </c>
      <c r="N94" s="1">
        <v>17</v>
      </c>
      <c r="O94" s="5">
        <f>+Tabla2[[#This Row],[45 VEN.]]+Tabla2[[#This Row],[45 AP]]</f>
        <v>57</v>
      </c>
      <c r="P94" s="2">
        <f>+Tabla2[[#This Row],[45 TOT]]+Tabla2[[#This Row],[30 TOT ]]+Tabla2[[#This Row],[15 TOT]]+Tabla2[[#This Row],[10 TOT]]</f>
        <v>113308</v>
      </c>
      <c r="Q94" s="5">
        <v>442</v>
      </c>
      <c r="R94" s="5">
        <v>0</v>
      </c>
      <c r="S94" s="5">
        <v>442</v>
      </c>
      <c r="T94" s="4"/>
      <c r="U94" s="4"/>
      <c r="V94" s="4"/>
      <c r="W94" s="4"/>
    </row>
    <row r="95" spans="1:23" ht="15" customHeight="1" x14ac:dyDescent="0.25">
      <c r="A95" s="7">
        <v>2013</v>
      </c>
      <c r="B95" s="4" t="s">
        <v>41</v>
      </c>
      <c r="C95" s="4" t="s">
        <v>25</v>
      </c>
      <c r="D95" s="5">
        <v>10782</v>
      </c>
      <c r="E95" s="1">
        <v>6991</v>
      </c>
      <c r="F95" s="5">
        <f>+Tabla2[[#This Row],[10 VEN.]]+Tabla2[[#This Row],[10 AP]]</f>
        <v>17773</v>
      </c>
      <c r="G95" s="5">
        <v>17</v>
      </c>
      <c r="H95" s="1">
        <v>52</v>
      </c>
      <c r="I95" s="5">
        <f>+Tabla2[[#This Row],[15 VEN]]+Tabla2[[#This Row],[15 AP]]</f>
        <v>69</v>
      </c>
      <c r="J95" s="5">
        <v>1</v>
      </c>
      <c r="K95" s="1">
        <v>3</v>
      </c>
      <c r="L95" s="5">
        <f>+Tabla2[[#This Row],[30 VEN.]]+Tabla2[[#This Row],[30 AP]]</f>
        <v>4</v>
      </c>
      <c r="M95" s="5">
        <v>489</v>
      </c>
      <c r="N95" s="1">
        <v>9</v>
      </c>
      <c r="O95" s="5">
        <f>+Tabla2[[#This Row],[45 VEN.]]+Tabla2[[#This Row],[45 AP]]</f>
        <v>498</v>
      </c>
      <c r="P95" s="2">
        <f>+Tabla2[[#This Row],[45 TOT]]+Tabla2[[#This Row],[30 TOT ]]+Tabla2[[#This Row],[15 TOT]]+Tabla2[[#This Row],[10 TOT]]</f>
        <v>18344</v>
      </c>
      <c r="Q95" s="5">
        <v>34</v>
      </c>
      <c r="R95" s="5">
        <v>0</v>
      </c>
      <c r="S95" s="5">
        <v>34</v>
      </c>
      <c r="T95" s="4"/>
      <c r="U95" s="4"/>
      <c r="V95" s="4"/>
      <c r="W95" s="4"/>
    </row>
    <row r="96" spans="1:23" x14ac:dyDescent="0.25">
      <c r="A96" s="7">
        <v>2013</v>
      </c>
      <c r="B96" s="4" t="s">
        <v>41</v>
      </c>
      <c r="C96" s="4" t="s">
        <v>31</v>
      </c>
      <c r="D96" s="5">
        <v>74006</v>
      </c>
      <c r="E96" s="1">
        <v>2644</v>
      </c>
      <c r="F96" s="5">
        <f>+Tabla2[[#This Row],[10 VEN.]]+Tabla2[[#This Row],[10 AP]]</f>
        <v>76650</v>
      </c>
      <c r="G96" s="5">
        <v>352</v>
      </c>
      <c r="H96" s="1">
        <v>428</v>
      </c>
      <c r="I96" s="5">
        <f>+Tabla2[[#This Row],[15 VEN]]+Tabla2[[#This Row],[15 AP]]</f>
        <v>780</v>
      </c>
      <c r="J96" s="5">
        <v>0</v>
      </c>
      <c r="K96" s="1">
        <v>1</v>
      </c>
      <c r="L96" s="5">
        <f>+Tabla2[[#This Row],[30 VEN.]]+Tabla2[[#This Row],[30 AP]]</f>
        <v>1</v>
      </c>
      <c r="M96" s="5">
        <v>257</v>
      </c>
      <c r="N96" s="1">
        <v>124</v>
      </c>
      <c r="O96" s="5">
        <f>+Tabla2[[#This Row],[45 VEN.]]+Tabla2[[#This Row],[45 AP]]</f>
        <v>381</v>
      </c>
      <c r="P96" s="2">
        <f>+Tabla2[[#This Row],[45 TOT]]+Tabla2[[#This Row],[30 TOT ]]+Tabla2[[#This Row],[15 TOT]]+Tabla2[[#This Row],[10 TOT]]</f>
        <v>77812</v>
      </c>
      <c r="Q96" s="5">
        <v>0</v>
      </c>
      <c r="R96" s="5">
        <v>0</v>
      </c>
      <c r="S96" s="5">
        <v>0</v>
      </c>
      <c r="T96" s="4"/>
      <c r="U96" s="4"/>
      <c r="V96" s="4"/>
      <c r="W96" s="4"/>
    </row>
    <row r="97" spans="1:23" x14ac:dyDescent="0.25">
      <c r="A97" s="7">
        <v>2013</v>
      </c>
      <c r="B97" s="4" t="s">
        <v>41</v>
      </c>
      <c r="C97" s="4" t="s">
        <v>7</v>
      </c>
      <c r="D97" s="5">
        <v>128965</v>
      </c>
      <c r="E97" s="1">
        <v>2660</v>
      </c>
      <c r="F97" s="5">
        <f>+Tabla2[[#This Row],[10 VEN.]]+Tabla2[[#This Row],[10 AP]]</f>
        <v>131625</v>
      </c>
      <c r="G97" s="5">
        <v>238</v>
      </c>
      <c r="H97" s="1">
        <v>272</v>
      </c>
      <c r="I97" s="5">
        <f>+Tabla2[[#This Row],[15 VEN]]+Tabla2[[#This Row],[15 AP]]</f>
        <v>510</v>
      </c>
      <c r="J97" s="5">
        <v>4</v>
      </c>
      <c r="K97" s="1">
        <v>8</v>
      </c>
      <c r="L97" s="5">
        <f>+Tabla2[[#This Row],[30 VEN.]]+Tabla2[[#This Row],[30 AP]]</f>
        <v>12</v>
      </c>
      <c r="M97" s="5">
        <v>226</v>
      </c>
      <c r="N97" s="1">
        <v>125</v>
      </c>
      <c r="O97" s="5">
        <f>+Tabla2[[#This Row],[45 VEN.]]+Tabla2[[#This Row],[45 AP]]</f>
        <v>351</v>
      </c>
      <c r="P97" s="2">
        <f>+Tabla2[[#This Row],[45 TOT]]+Tabla2[[#This Row],[30 TOT ]]+Tabla2[[#This Row],[15 TOT]]+Tabla2[[#This Row],[10 TOT]]</f>
        <v>132498</v>
      </c>
      <c r="Q97" s="5">
        <v>2638</v>
      </c>
      <c r="R97" s="5">
        <v>5</v>
      </c>
      <c r="S97" s="5">
        <v>2643</v>
      </c>
      <c r="T97" s="4"/>
      <c r="U97" s="4"/>
      <c r="V97" s="4"/>
      <c r="W97" s="4"/>
    </row>
    <row r="98" spans="1:23" x14ac:dyDescent="0.25">
      <c r="A98" s="7">
        <v>2013</v>
      </c>
      <c r="B98" s="4" t="s">
        <v>41</v>
      </c>
      <c r="C98" s="4" t="s">
        <v>32</v>
      </c>
      <c r="D98" s="5">
        <v>25312</v>
      </c>
      <c r="E98" s="1">
        <v>3804</v>
      </c>
      <c r="F98" s="5">
        <f>+Tabla2[[#This Row],[10 VEN.]]+Tabla2[[#This Row],[10 AP]]</f>
        <v>29116</v>
      </c>
      <c r="G98" s="5">
        <v>195</v>
      </c>
      <c r="H98" s="1">
        <v>126</v>
      </c>
      <c r="I98" s="5">
        <f>+Tabla2[[#This Row],[15 VEN]]+Tabla2[[#This Row],[15 AP]]</f>
        <v>321</v>
      </c>
      <c r="J98" s="5">
        <v>0</v>
      </c>
      <c r="K98" s="1">
        <v>5</v>
      </c>
      <c r="L98" s="5">
        <f>+Tabla2[[#This Row],[30 VEN.]]+Tabla2[[#This Row],[30 AP]]</f>
        <v>5</v>
      </c>
      <c r="M98" s="5">
        <v>59</v>
      </c>
      <c r="N98" s="1">
        <v>79</v>
      </c>
      <c r="O98" s="5">
        <f>+Tabla2[[#This Row],[45 VEN.]]+Tabla2[[#This Row],[45 AP]]</f>
        <v>138</v>
      </c>
      <c r="P98" s="2">
        <f>+Tabla2[[#This Row],[45 TOT]]+Tabla2[[#This Row],[30 TOT ]]+Tabla2[[#This Row],[15 TOT]]+Tabla2[[#This Row],[10 TOT]]</f>
        <v>29580</v>
      </c>
      <c r="Q98" s="5">
        <v>181</v>
      </c>
      <c r="R98" s="5">
        <v>116</v>
      </c>
      <c r="S98" s="5">
        <v>297</v>
      </c>
      <c r="T98" s="4"/>
      <c r="U98" s="4"/>
      <c r="V98" s="4"/>
      <c r="W98" s="4"/>
    </row>
    <row r="99" spans="1:23" x14ac:dyDescent="0.25">
      <c r="A99" s="7">
        <v>2013</v>
      </c>
      <c r="B99" s="4" t="s">
        <v>41</v>
      </c>
      <c r="C99" s="4" t="s">
        <v>17</v>
      </c>
      <c r="D99" s="5">
        <v>51126</v>
      </c>
      <c r="E99" s="1">
        <v>980</v>
      </c>
      <c r="F99" s="5">
        <f>+Tabla2[[#This Row],[10 VEN.]]+Tabla2[[#This Row],[10 AP]]</f>
        <v>52106</v>
      </c>
      <c r="G99" s="5">
        <v>17</v>
      </c>
      <c r="H99" s="1">
        <v>128</v>
      </c>
      <c r="I99" s="5">
        <f>+Tabla2[[#This Row],[15 VEN]]+Tabla2[[#This Row],[15 AP]]</f>
        <v>145</v>
      </c>
      <c r="J99" s="5">
        <v>0</v>
      </c>
      <c r="K99" s="1">
        <v>0</v>
      </c>
      <c r="L99" s="5">
        <f>+Tabla2[[#This Row],[30 VEN.]]+Tabla2[[#This Row],[30 AP]]</f>
        <v>0</v>
      </c>
      <c r="M99" s="5">
        <v>171</v>
      </c>
      <c r="N99" s="1">
        <v>196</v>
      </c>
      <c r="O99" s="5">
        <f>+Tabla2[[#This Row],[45 VEN.]]+Tabla2[[#This Row],[45 AP]]</f>
        <v>367</v>
      </c>
      <c r="P99" s="2">
        <f>+Tabla2[[#This Row],[45 TOT]]+Tabla2[[#This Row],[30 TOT ]]+Tabla2[[#This Row],[15 TOT]]+Tabla2[[#This Row],[10 TOT]]</f>
        <v>52618</v>
      </c>
      <c r="Q99" s="5">
        <v>3848</v>
      </c>
      <c r="R99" s="5">
        <v>84</v>
      </c>
      <c r="S99" s="5">
        <v>3932</v>
      </c>
      <c r="T99" s="4"/>
      <c r="U99" s="4"/>
      <c r="V99" s="4"/>
      <c r="W99" s="4"/>
    </row>
    <row r="100" spans="1:23" x14ac:dyDescent="0.25">
      <c r="A100" s="7">
        <v>2013</v>
      </c>
      <c r="B100" s="4" t="s">
        <v>41</v>
      </c>
      <c r="C100" s="4" t="s">
        <v>64</v>
      </c>
      <c r="D100" s="5">
        <v>177646</v>
      </c>
      <c r="E100" s="1">
        <v>6172</v>
      </c>
      <c r="F100" s="5">
        <f>+Tabla2[[#This Row],[10 VEN.]]+Tabla2[[#This Row],[10 AP]]</f>
        <v>183818</v>
      </c>
      <c r="G100" s="5">
        <v>71</v>
      </c>
      <c r="H100" s="1">
        <v>290</v>
      </c>
      <c r="I100" s="5">
        <f>+Tabla2[[#This Row],[15 VEN]]+Tabla2[[#This Row],[15 AP]]</f>
        <v>361</v>
      </c>
      <c r="J100" s="5">
        <v>0</v>
      </c>
      <c r="K100" s="1">
        <v>0</v>
      </c>
      <c r="L100" s="5">
        <f>+Tabla2[[#This Row],[30 VEN.]]+Tabla2[[#This Row],[30 AP]]</f>
        <v>0</v>
      </c>
      <c r="M100" s="5">
        <v>271</v>
      </c>
      <c r="N100" s="1">
        <v>133</v>
      </c>
      <c r="O100" s="5">
        <f>+Tabla2[[#This Row],[45 VEN.]]+Tabla2[[#This Row],[45 AP]]</f>
        <v>404</v>
      </c>
      <c r="P100" s="2">
        <f>+Tabla2[[#This Row],[45 TOT]]+Tabla2[[#This Row],[30 TOT ]]+Tabla2[[#This Row],[15 TOT]]+Tabla2[[#This Row],[10 TOT]]</f>
        <v>184583</v>
      </c>
      <c r="Q100" s="5">
        <v>1205</v>
      </c>
      <c r="R100" s="5">
        <v>27</v>
      </c>
      <c r="S100" s="5">
        <v>1232</v>
      </c>
      <c r="T100" s="4"/>
      <c r="U100" s="4"/>
      <c r="V100" s="4"/>
      <c r="W100" s="4"/>
    </row>
    <row r="101" spans="1:23" x14ac:dyDescent="0.25">
      <c r="A101" s="7">
        <v>2013</v>
      </c>
      <c r="B101" s="4" t="s">
        <v>41</v>
      </c>
      <c r="C101" s="4" t="s">
        <v>3</v>
      </c>
      <c r="D101" s="5">
        <v>514</v>
      </c>
      <c r="E101" s="1">
        <v>534</v>
      </c>
      <c r="F101" s="5">
        <f>+Tabla2[[#This Row],[10 VEN.]]+Tabla2[[#This Row],[10 AP]]</f>
        <v>1048</v>
      </c>
      <c r="G101" s="5">
        <v>0</v>
      </c>
      <c r="H101" s="1">
        <v>0</v>
      </c>
      <c r="I101" s="5">
        <f>+Tabla2[[#This Row],[15 VEN]]+Tabla2[[#This Row],[15 AP]]</f>
        <v>0</v>
      </c>
      <c r="J101" s="5">
        <v>0</v>
      </c>
      <c r="K101" s="1">
        <v>0</v>
      </c>
      <c r="L101" s="5">
        <v>0</v>
      </c>
      <c r="M101" s="5">
        <v>0</v>
      </c>
      <c r="N101" s="1">
        <v>0</v>
      </c>
      <c r="O101" s="5">
        <f>+Tabla2[[#This Row],[45 VEN.]]+Tabla2[[#This Row],[45 AP]]</f>
        <v>0</v>
      </c>
      <c r="P101" s="2">
        <f>+Tabla2[[#This Row],[45 TOT]]+Tabla2[[#This Row],[30 TOT ]]+Tabla2[[#This Row],[15 TOT]]+Tabla2[[#This Row],[10 TOT]]</f>
        <v>1048</v>
      </c>
      <c r="Q101" s="5">
        <v>0</v>
      </c>
      <c r="R101" s="5">
        <v>0</v>
      </c>
      <c r="S101" s="5">
        <v>0</v>
      </c>
      <c r="T101" s="4"/>
      <c r="U101" s="4"/>
      <c r="V101" s="4"/>
      <c r="W101" s="4"/>
    </row>
    <row r="102" spans="1:23" x14ac:dyDescent="0.25">
      <c r="A102" s="7">
        <v>2014</v>
      </c>
      <c r="B102" s="4" t="s">
        <v>33</v>
      </c>
      <c r="C102" s="4" t="s">
        <v>3</v>
      </c>
      <c r="D102" s="5">
        <v>11446</v>
      </c>
      <c r="E102" s="3">
        <v>4325</v>
      </c>
      <c r="F102" s="5">
        <f>+Tabla2[[#This Row],[10 VEN.]]+Tabla2[[#This Row],[10 AP]]</f>
        <v>15771</v>
      </c>
      <c r="G102" s="5">
        <v>0</v>
      </c>
      <c r="H102" s="3">
        <v>0</v>
      </c>
      <c r="I102" s="5">
        <f>+Tabla2[[#This Row],[15 VEN]]+Tabla2[[#This Row],[15 AP]]</f>
        <v>0</v>
      </c>
      <c r="J102" s="5">
        <v>0</v>
      </c>
      <c r="K102" s="3">
        <v>0</v>
      </c>
      <c r="L102" s="5">
        <f>+Tabla2[[#This Row],[30 VEN.]]+Tabla2[[#This Row],[30 AP]]</f>
        <v>0</v>
      </c>
      <c r="M102" s="5">
        <v>55</v>
      </c>
      <c r="N102" s="3">
        <v>16</v>
      </c>
      <c r="O102" s="5">
        <f>+Tabla2[[#This Row],[45 VEN.]]+Tabla2[[#This Row],[45 AP]]</f>
        <v>71</v>
      </c>
      <c r="P102" s="6">
        <f>+Tabla2[[#This Row],[45 TOT]]+Tabla2[[#This Row],[30 TOT ]]+Tabla2[[#This Row],[15 TOT]]+Tabla2[[#This Row],[10 TOT]]</f>
        <v>15842</v>
      </c>
      <c r="Q102" s="5">
        <v>3</v>
      </c>
      <c r="R102" s="5">
        <v>0</v>
      </c>
      <c r="S102" s="5">
        <v>3</v>
      </c>
      <c r="T102" s="4"/>
      <c r="U102" s="4"/>
      <c r="V102" s="4"/>
      <c r="W102" s="4"/>
    </row>
    <row r="103" spans="1:23" x14ac:dyDescent="0.25">
      <c r="A103" s="7">
        <v>2014</v>
      </c>
      <c r="B103" s="4" t="s">
        <v>33</v>
      </c>
      <c r="C103" s="4" t="s">
        <v>4</v>
      </c>
      <c r="D103" s="5">
        <v>3029</v>
      </c>
      <c r="E103" s="3">
        <v>61</v>
      </c>
      <c r="F103" s="5">
        <f>+Tabla2[[#This Row],[10 VEN.]]+Tabla2[[#This Row],[10 AP]]</f>
        <v>3090</v>
      </c>
      <c r="G103" s="5">
        <v>0</v>
      </c>
      <c r="H103" s="3">
        <v>0</v>
      </c>
      <c r="I103" s="5">
        <f>+Tabla2[[#This Row],[15 VEN]]+Tabla2[[#This Row],[15 AP]]</f>
        <v>0</v>
      </c>
      <c r="J103" s="5">
        <v>0</v>
      </c>
      <c r="K103" s="3">
        <v>0</v>
      </c>
      <c r="L103" s="5">
        <f>+Tabla2[[#This Row],[30 VEN.]]+Tabla2[[#This Row],[30 AP]]</f>
        <v>0</v>
      </c>
      <c r="M103" s="5">
        <v>36</v>
      </c>
      <c r="N103" s="3">
        <v>26</v>
      </c>
      <c r="O103" s="5">
        <f>+Tabla2[[#This Row],[45 VEN.]]+Tabla2[[#This Row],[45 AP]]</f>
        <v>62</v>
      </c>
      <c r="P103" s="6">
        <f>+Tabla2[[#This Row],[45 TOT]]+Tabla2[[#This Row],[30 TOT ]]+Tabla2[[#This Row],[15 TOT]]+Tabla2[[#This Row],[10 TOT]]</f>
        <v>3152</v>
      </c>
      <c r="Q103" s="5">
        <v>0</v>
      </c>
      <c r="R103" s="5">
        <v>1062</v>
      </c>
      <c r="S103" s="5">
        <v>1062</v>
      </c>
      <c r="T103" s="4"/>
      <c r="U103" s="4"/>
      <c r="V103" s="4"/>
      <c r="W103" s="4"/>
    </row>
    <row r="104" spans="1:23" x14ac:dyDescent="0.25">
      <c r="A104" s="7">
        <v>2014</v>
      </c>
      <c r="B104" s="4" t="s">
        <v>33</v>
      </c>
      <c r="C104" s="4" t="s">
        <v>63</v>
      </c>
      <c r="D104" s="5">
        <v>3557</v>
      </c>
      <c r="E104" s="3">
        <v>112</v>
      </c>
      <c r="F104" s="5">
        <f>+Tabla2[[#This Row],[10 VEN.]]+Tabla2[[#This Row],[10 AP]]</f>
        <v>3669</v>
      </c>
      <c r="G104" s="5">
        <v>0</v>
      </c>
      <c r="H104" s="3">
        <v>0</v>
      </c>
      <c r="I104" s="5">
        <f>+Tabla2[[#This Row],[15 VEN]]+Tabla2[[#This Row],[15 AP]]</f>
        <v>0</v>
      </c>
      <c r="J104" s="5">
        <v>0</v>
      </c>
      <c r="K104" s="3">
        <v>0</v>
      </c>
      <c r="L104" s="5">
        <f>+Tabla2[[#This Row],[30 VEN.]]+Tabla2[[#This Row],[30 AP]]</f>
        <v>0</v>
      </c>
      <c r="M104" s="5">
        <v>0</v>
      </c>
      <c r="N104" s="3">
        <v>41</v>
      </c>
      <c r="O104" s="5">
        <f>+Tabla2[[#This Row],[45 VEN.]]+Tabla2[[#This Row],[45 AP]]</f>
        <v>41</v>
      </c>
      <c r="P104" s="6">
        <f>+Tabla2[[#This Row],[45 TOT]]+Tabla2[[#This Row],[30 TOT ]]+Tabla2[[#This Row],[15 TOT]]+Tabla2[[#This Row],[10 TOT]]</f>
        <v>3710</v>
      </c>
      <c r="Q104" s="5">
        <v>598</v>
      </c>
      <c r="R104" s="5">
        <v>615</v>
      </c>
      <c r="S104" s="5">
        <v>1213</v>
      </c>
      <c r="T104" s="4"/>
      <c r="U104" s="4"/>
      <c r="V104" s="4"/>
      <c r="W104" s="4"/>
    </row>
    <row r="105" spans="1:23" x14ac:dyDescent="0.25">
      <c r="A105" s="7">
        <v>2014</v>
      </c>
      <c r="B105" s="4" t="s">
        <v>33</v>
      </c>
      <c r="C105" s="4" t="s">
        <v>5</v>
      </c>
      <c r="D105" s="5">
        <v>3225</v>
      </c>
      <c r="E105" s="3">
        <v>3254</v>
      </c>
      <c r="F105" s="5">
        <f>+Tabla2[[#This Row],[10 VEN.]]+Tabla2[[#This Row],[10 AP]]</f>
        <v>6479</v>
      </c>
      <c r="G105" s="5">
        <v>0</v>
      </c>
      <c r="H105" s="3">
        <v>0</v>
      </c>
      <c r="I105" s="5">
        <f>+Tabla2[[#This Row],[15 VEN]]+Tabla2[[#This Row],[15 AP]]</f>
        <v>0</v>
      </c>
      <c r="J105" s="5">
        <v>0</v>
      </c>
      <c r="K105" s="3">
        <v>0</v>
      </c>
      <c r="L105" s="5">
        <f>+Tabla2[[#This Row],[30 VEN.]]+Tabla2[[#This Row],[30 AP]]</f>
        <v>0</v>
      </c>
      <c r="M105" s="5">
        <v>10</v>
      </c>
      <c r="N105" s="3">
        <v>3</v>
      </c>
      <c r="O105" s="5">
        <f>+Tabla2[[#This Row],[45 VEN.]]+Tabla2[[#This Row],[45 AP]]</f>
        <v>13</v>
      </c>
      <c r="P105" s="6">
        <f>+Tabla2[[#This Row],[45 TOT]]+Tabla2[[#This Row],[30 TOT ]]+Tabla2[[#This Row],[15 TOT]]+Tabla2[[#This Row],[10 TOT]]</f>
        <v>6492</v>
      </c>
      <c r="Q105" s="5">
        <v>7</v>
      </c>
      <c r="R105" s="5">
        <v>0</v>
      </c>
      <c r="S105" s="5">
        <v>7</v>
      </c>
      <c r="T105" s="4"/>
      <c r="U105" s="4"/>
      <c r="V105" s="4"/>
      <c r="W105" s="4"/>
    </row>
    <row r="106" spans="1:23" x14ac:dyDescent="0.25">
      <c r="A106" s="7">
        <v>2014</v>
      </c>
      <c r="B106" s="4" t="s">
        <v>33</v>
      </c>
      <c r="C106" s="4" t="s">
        <v>6</v>
      </c>
      <c r="D106" s="5">
        <v>2355</v>
      </c>
      <c r="E106" s="3">
        <v>861</v>
      </c>
      <c r="F106" s="5">
        <f>+Tabla2[[#This Row],[10 VEN.]]+Tabla2[[#This Row],[10 AP]]</f>
        <v>3216</v>
      </c>
      <c r="G106" s="5">
        <v>0</v>
      </c>
      <c r="H106" s="3">
        <v>0</v>
      </c>
      <c r="I106" s="5">
        <f>+Tabla2[[#This Row],[15 VEN]]+Tabla2[[#This Row],[15 AP]]</f>
        <v>0</v>
      </c>
      <c r="J106" s="5">
        <v>0</v>
      </c>
      <c r="K106" s="3">
        <v>0</v>
      </c>
      <c r="L106" s="5">
        <f>+Tabla2[[#This Row],[30 VEN.]]+Tabla2[[#This Row],[30 AP]]</f>
        <v>0</v>
      </c>
      <c r="M106" s="5">
        <v>7</v>
      </c>
      <c r="N106" s="3">
        <v>22</v>
      </c>
      <c r="O106" s="5">
        <f>+Tabla2[[#This Row],[45 VEN.]]+Tabla2[[#This Row],[45 AP]]</f>
        <v>29</v>
      </c>
      <c r="P106" s="6">
        <f>+Tabla2[[#This Row],[45 TOT]]+Tabla2[[#This Row],[30 TOT ]]+Tabla2[[#This Row],[15 TOT]]+Tabla2[[#This Row],[10 TOT]]</f>
        <v>3245</v>
      </c>
      <c r="Q106" s="5">
        <v>0</v>
      </c>
      <c r="R106" s="5">
        <v>1</v>
      </c>
      <c r="S106" s="5">
        <v>1</v>
      </c>
      <c r="T106" s="4"/>
      <c r="U106" s="4"/>
      <c r="V106" s="4"/>
      <c r="W106" s="4"/>
    </row>
    <row r="107" spans="1:23" x14ac:dyDescent="0.25">
      <c r="A107" s="7">
        <v>2014</v>
      </c>
      <c r="B107" s="4" t="s">
        <v>33</v>
      </c>
      <c r="C107" s="4" t="s">
        <v>64</v>
      </c>
      <c r="D107" s="5">
        <v>12992</v>
      </c>
      <c r="E107" s="3">
        <v>5641</v>
      </c>
      <c r="F107" s="5">
        <f>+Tabla2[[#This Row],[10 VEN.]]+Tabla2[[#This Row],[10 AP]]</f>
        <v>18633</v>
      </c>
      <c r="G107" s="5">
        <v>0</v>
      </c>
      <c r="H107" s="3">
        <v>0</v>
      </c>
      <c r="I107" s="5">
        <f>+Tabla2[[#This Row],[15 VEN]]+Tabla2[[#This Row],[15 AP]]</f>
        <v>0</v>
      </c>
      <c r="J107" s="5">
        <v>0</v>
      </c>
      <c r="K107" s="3">
        <v>0</v>
      </c>
      <c r="L107" s="5">
        <f>+Tabla2[[#This Row],[30 VEN.]]+Tabla2[[#This Row],[30 AP]]</f>
        <v>0</v>
      </c>
      <c r="M107" s="5">
        <v>54</v>
      </c>
      <c r="N107" s="3">
        <v>38</v>
      </c>
      <c r="O107" s="5">
        <f>+Tabla2[[#This Row],[45 VEN.]]+Tabla2[[#This Row],[45 AP]]</f>
        <v>92</v>
      </c>
      <c r="P107" s="6">
        <f>+Tabla2[[#This Row],[45 TOT]]+Tabla2[[#This Row],[30 TOT ]]+Tabla2[[#This Row],[15 TOT]]+Tabla2[[#This Row],[10 TOT]]</f>
        <v>18725</v>
      </c>
      <c r="Q107" s="5">
        <v>2892</v>
      </c>
      <c r="R107" s="5">
        <v>345</v>
      </c>
      <c r="S107" s="5">
        <v>3237</v>
      </c>
      <c r="T107" s="4"/>
      <c r="U107" s="4"/>
      <c r="V107" s="4"/>
      <c r="W107" s="4"/>
    </row>
    <row r="108" spans="1:23" x14ac:dyDescent="0.25">
      <c r="A108" s="7">
        <v>2014</v>
      </c>
      <c r="B108" s="4" t="s">
        <v>33</v>
      </c>
      <c r="C108" s="4" t="s">
        <v>7</v>
      </c>
      <c r="D108" s="5">
        <v>10538</v>
      </c>
      <c r="E108" s="3">
        <v>2395</v>
      </c>
      <c r="F108" s="5">
        <f>+Tabla2[[#This Row],[10 VEN.]]+Tabla2[[#This Row],[10 AP]]</f>
        <v>12933</v>
      </c>
      <c r="G108" s="5">
        <v>0</v>
      </c>
      <c r="H108" s="3">
        <v>0</v>
      </c>
      <c r="I108" s="5">
        <f>+Tabla2[[#This Row],[15 VEN]]+Tabla2[[#This Row],[15 AP]]</f>
        <v>0</v>
      </c>
      <c r="J108" s="5">
        <v>0</v>
      </c>
      <c r="K108" s="3">
        <v>0</v>
      </c>
      <c r="L108" s="5">
        <f>+Tabla2[[#This Row],[30 VEN.]]+Tabla2[[#This Row],[30 AP]]</f>
        <v>0</v>
      </c>
      <c r="M108" s="5">
        <v>53</v>
      </c>
      <c r="N108" s="3">
        <v>101</v>
      </c>
      <c r="O108" s="5">
        <f>+Tabla2[[#This Row],[45 VEN.]]+Tabla2[[#This Row],[45 AP]]</f>
        <v>154</v>
      </c>
      <c r="P108" s="6">
        <f>+Tabla2[[#This Row],[45 TOT]]+Tabla2[[#This Row],[30 TOT ]]+Tabla2[[#This Row],[15 TOT]]+Tabla2[[#This Row],[10 TOT]]</f>
        <v>13087</v>
      </c>
      <c r="Q108" s="5">
        <v>505</v>
      </c>
      <c r="R108" s="5">
        <v>525</v>
      </c>
      <c r="S108" s="5">
        <v>1030</v>
      </c>
      <c r="T108" s="4"/>
      <c r="U108" s="4"/>
      <c r="V108" s="4"/>
      <c r="W108" s="4"/>
    </row>
    <row r="109" spans="1:23" x14ac:dyDescent="0.25">
      <c r="A109" s="7">
        <v>2014</v>
      </c>
      <c r="B109" s="4" t="s">
        <v>34</v>
      </c>
      <c r="C109" s="4" t="s">
        <v>8</v>
      </c>
      <c r="D109" s="5">
        <v>1119</v>
      </c>
      <c r="E109" s="3">
        <v>96</v>
      </c>
      <c r="F109" s="5">
        <f>+Tabla2[[#This Row],[10 VEN.]]+Tabla2[[#This Row],[10 AP]]</f>
        <v>1215</v>
      </c>
      <c r="G109" s="5">
        <v>0</v>
      </c>
      <c r="H109" s="3">
        <v>0</v>
      </c>
      <c r="I109" s="5">
        <f>+Tabla2[[#This Row],[15 VEN]]+Tabla2[[#This Row],[15 AP]]</f>
        <v>0</v>
      </c>
      <c r="J109" s="5">
        <v>0</v>
      </c>
      <c r="K109" s="3">
        <v>0</v>
      </c>
      <c r="L109" s="5">
        <f>+Tabla2[[#This Row],[30 VEN.]]+Tabla2[[#This Row],[30 AP]]</f>
        <v>0</v>
      </c>
      <c r="M109" s="5">
        <v>0</v>
      </c>
      <c r="N109" s="3">
        <v>0</v>
      </c>
      <c r="O109" s="5">
        <f>+Tabla2[[#This Row],[45 VEN.]]+Tabla2[[#This Row],[45 AP]]</f>
        <v>0</v>
      </c>
      <c r="P109" s="6">
        <f>+Tabla2[[#This Row],[45 TOT]]+Tabla2[[#This Row],[30 TOT ]]+Tabla2[[#This Row],[15 TOT]]+Tabla2[[#This Row],[10 TOT]]</f>
        <v>1215</v>
      </c>
      <c r="Q109" s="5">
        <v>0</v>
      </c>
      <c r="R109" s="5">
        <v>0</v>
      </c>
      <c r="S109" s="5">
        <v>0</v>
      </c>
      <c r="T109" s="4"/>
      <c r="U109" s="4"/>
      <c r="V109" s="4"/>
      <c r="W109" s="4"/>
    </row>
    <row r="110" spans="1:23" x14ac:dyDescent="0.25">
      <c r="A110" s="7">
        <v>2014</v>
      </c>
      <c r="B110" s="4" t="s">
        <v>34</v>
      </c>
      <c r="C110" s="4" t="s">
        <v>9</v>
      </c>
      <c r="D110" s="5">
        <v>5063</v>
      </c>
      <c r="E110" s="3">
        <v>522</v>
      </c>
      <c r="F110" s="5">
        <f>+Tabla2[[#This Row],[10 VEN.]]+Tabla2[[#This Row],[10 AP]]</f>
        <v>5585</v>
      </c>
      <c r="G110" s="5">
        <v>0</v>
      </c>
      <c r="H110" s="3">
        <v>0</v>
      </c>
      <c r="I110" s="5">
        <f>+Tabla2[[#This Row],[15 VEN]]+Tabla2[[#This Row],[15 AP]]</f>
        <v>0</v>
      </c>
      <c r="J110" s="5">
        <v>0</v>
      </c>
      <c r="K110" s="3">
        <v>0</v>
      </c>
      <c r="L110" s="5">
        <f>+Tabla2[[#This Row],[30 VEN.]]+Tabla2[[#This Row],[30 AP]]</f>
        <v>0</v>
      </c>
      <c r="M110" s="5">
        <v>0</v>
      </c>
      <c r="N110" s="3">
        <v>12</v>
      </c>
      <c r="O110" s="5">
        <f>+Tabla2[[#This Row],[45 VEN.]]+Tabla2[[#This Row],[45 AP]]</f>
        <v>12</v>
      </c>
      <c r="P110" s="6">
        <f>+Tabla2[[#This Row],[45 TOT]]+Tabla2[[#This Row],[30 TOT ]]+Tabla2[[#This Row],[15 TOT]]+Tabla2[[#This Row],[10 TOT]]</f>
        <v>5597</v>
      </c>
      <c r="Q110" s="5">
        <v>0</v>
      </c>
      <c r="R110" s="5">
        <v>452</v>
      </c>
      <c r="S110" s="5">
        <v>452</v>
      </c>
      <c r="T110" s="4"/>
      <c r="U110" s="4"/>
      <c r="V110" s="4"/>
      <c r="W110" s="4"/>
    </row>
    <row r="111" spans="1:23" x14ac:dyDescent="0.25">
      <c r="A111" s="7">
        <v>2014</v>
      </c>
      <c r="B111" s="4" t="s">
        <v>34</v>
      </c>
      <c r="C111" s="4" t="s">
        <v>8</v>
      </c>
      <c r="D111" s="5">
        <v>249432</v>
      </c>
      <c r="E111" s="3">
        <v>9328</v>
      </c>
      <c r="F111" s="5">
        <f>+Tabla2[[#This Row],[10 VEN.]]+Tabla2[[#This Row],[10 AP]]</f>
        <v>258760</v>
      </c>
      <c r="G111" s="5">
        <v>130</v>
      </c>
      <c r="H111" s="3">
        <v>276</v>
      </c>
      <c r="I111" s="5">
        <f>+Tabla2[[#This Row],[15 VEN]]+Tabla2[[#This Row],[15 AP]]</f>
        <v>406</v>
      </c>
      <c r="J111" s="5">
        <v>6</v>
      </c>
      <c r="K111" s="3">
        <v>10</v>
      </c>
      <c r="L111" s="5">
        <f>+Tabla2[[#This Row],[30 VEN.]]+Tabla2[[#This Row],[30 AP]]</f>
        <v>16</v>
      </c>
      <c r="M111" s="5">
        <v>586</v>
      </c>
      <c r="N111" s="3">
        <v>416</v>
      </c>
      <c r="O111" s="5">
        <f>+Tabla2[[#This Row],[45 VEN.]]+Tabla2[[#This Row],[45 AP]]</f>
        <v>1002</v>
      </c>
      <c r="P111" s="6">
        <f>+Tabla2[[#This Row],[45 TOT]]+Tabla2[[#This Row],[30 TOT ]]+Tabla2[[#This Row],[15 TOT]]+Tabla2[[#This Row],[10 TOT]]</f>
        <v>260184</v>
      </c>
      <c r="Q111" s="5">
        <v>8470</v>
      </c>
      <c r="R111" s="5">
        <v>2528</v>
      </c>
      <c r="S111" s="5">
        <v>10998</v>
      </c>
      <c r="T111" s="4"/>
      <c r="U111" s="4"/>
      <c r="V111" s="4"/>
      <c r="W111" s="4"/>
    </row>
    <row r="112" spans="1:23" x14ac:dyDescent="0.25">
      <c r="A112" s="7">
        <v>2014</v>
      </c>
      <c r="B112" s="4" t="s">
        <v>34</v>
      </c>
      <c r="C112" s="4" t="s">
        <v>10</v>
      </c>
      <c r="D112" s="5">
        <v>145792</v>
      </c>
      <c r="E112" s="3">
        <v>22465</v>
      </c>
      <c r="F112" s="5">
        <f>+Tabla2[[#This Row],[10 VEN.]]+Tabla2[[#This Row],[10 AP]]</f>
        <v>168257</v>
      </c>
      <c r="G112" s="5">
        <v>109</v>
      </c>
      <c r="H112" s="3">
        <v>64</v>
      </c>
      <c r="I112" s="5">
        <f>+Tabla2[[#This Row],[15 VEN]]+Tabla2[[#This Row],[15 AP]]</f>
        <v>173</v>
      </c>
      <c r="J112" s="5">
        <v>4</v>
      </c>
      <c r="K112" s="3">
        <v>18</v>
      </c>
      <c r="L112" s="5">
        <f>+Tabla2[[#This Row],[30 VEN.]]+Tabla2[[#This Row],[30 AP]]</f>
        <v>22</v>
      </c>
      <c r="M112" s="5">
        <v>388</v>
      </c>
      <c r="N112" s="3">
        <v>184</v>
      </c>
      <c r="O112" s="5">
        <f>+Tabla2[[#This Row],[45 VEN.]]+Tabla2[[#This Row],[45 AP]]</f>
        <v>572</v>
      </c>
      <c r="P112" s="6">
        <f>+Tabla2[[#This Row],[45 TOT]]+Tabla2[[#This Row],[30 TOT ]]+Tabla2[[#This Row],[15 TOT]]+Tabla2[[#This Row],[10 TOT]]</f>
        <v>169024</v>
      </c>
      <c r="Q112" s="5">
        <v>793</v>
      </c>
      <c r="R112" s="5">
        <v>0</v>
      </c>
      <c r="S112" s="5">
        <v>793</v>
      </c>
      <c r="T112" s="4"/>
      <c r="U112" s="4"/>
      <c r="V112" s="4"/>
      <c r="W112" s="4"/>
    </row>
    <row r="113" spans="1:23" x14ac:dyDescent="0.25">
      <c r="A113" s="7">
        <v>2014</v>
      </c>
      <c r="B113" s="4" t="s">
        <v>34</v>
      </c>
      <c r="C113" s="4" t="s">
        <v>3</v>
      </c>
      <c r="D113" s="5">
        <v>340600</v>
      </c>
      <c r="E113" s="3">
        <v>105834</v>
      </c>
      <c r="F113" s="5">
        <f>+Tabla2[[#This Row],[10 VEN.]]+Tabla2[[#This Row],[10 AP]]</f>
        <v>446434</v>
      </c>
      <c r="G113" s="5">
        <v>322</v>
      </c>
      <c r="H113" s="3">
        <v>2169</v>
      </c>
      <c r="I113" s="5">
        <f>+Tabla2[[#This Row],[15 VEN]]+Tabla2[[#This Row],[15 AP]]</f>
        <v>2491</v>
      </c>
      <c r="J113" s="5">
        <v>9</v>
      </c>
      <c r="K113" s="3">
        <v>65</v>
      </c>
      <c r="L113" s="5">
        <f>+Tabla2[[#This Row],[30 VEN.]]+Tabla2[[#This Row],[30 AP]]</f>
        <v>74</v>
      </c>
      <c r="M113" s="5">
        <v>931</v>
      </c>
      <c r="N113" s="3">
        <v>242</v>
      </c>
      <c r="O113" s="5">
        <f>+Tabla2[[#This Row],[45 VEN.]]+Tabla2[[#This Row],[45 AP]]</f>
        <v>1173</v>
      </c>
      <c r="P113" s="6">
        <f>+Tabla2[[#This Row],[45 TOT]]+Tabla2[[#This Row],[30 TOT ]]+Tabla2[[#This Row],[15 TOT]]+Tabla2[[#This Row],[10 TOT]]</f>
        <v>450172</v>
      </c>
      <c r="Q113" s="5">
        <v>3854</v>
      </c>
      <c r="R113" s="5">
        <v>0</v>
      </c>
      <c r="S113" s="5">
        <v>3854</v>
      </c>
      <c r="T113" s="4"/>
      <c r="U113" s="4"/>
      <c r="V113" s="4"/>
      <c r="W113" s="4"/>
    </row>
    <row r="114" spans="1:23" x14ac:dyDescent="0.25">
      <c r="A114" s="7">
        <v>2014</v>
      </c>
      <c r="B114" s="4" t="s">
        <v>34</v>
      </c>
      <c r="C114" s="4" t="s">
        <v>11</v>
      </c>
      <c r="D114" s="5">
        <v>42509</v>
      </c>
      <c r="E114" s="3">
        <v>3745</v>
      </c>
      <c r="F114" s="5">
        <f>+Tabla2[[#This Row],[10 VEN.]]+Tabla2[[#This Row],[10 AP]]</f>
        <v>46254</v>
      </c>
      <c r="G114" s="5">
        <v>20</v>
      </c>
      <c r="H114" s="3">
        <v>59</v>
      </c>
      <c r="I114" s="5">
        <f>+Tabla2[[#This Row],[15 VEN]]+Tabla2[[#This Row],[15 AP]]</f>
        <v>79</v>
      </c>
      <c r="J114" s="5">
        <v>0</v>
      </c>
      <c r="K114" s="3">
        <v>0</v>
      </c>
      <c r="L114" s="5">
        <f>+Tabla2[[#This Row],[30 VEN.]]+Tabla2[[#This Row],[30 AP]]</f>
        <v>0</v>
      </c>
      <c r="M114" s="5">
        <v>103</v>
      </c>
      <c r="N114" s="3">
        <v>188</v>
      </c>
      <c r="O114" s="5">
        <f>+Tabla2[[#This Row],[45 VEN.]]+Tabla2[[#This Row],[45 AP]]</f>
        <v>291</v>
      </c>
      <c r="P114" s="6">
        <f>+Tabla2[[#This Row],[45 TOT]]+Tabla2[[#This Row],[30 TOT ]]+Tabla2[[#This Row],[15 TOT]]+Tabla2[[#This Row],[10 TOT]]</f>
        <v>46624</v>
      </c>
      <c r="Q114" s="5">
        <v>4</v>
      </c>
      <c r="R114" s="5">
        <v>0</v>
      </c>
      <c r="S114" s="5">
        <v>4</v>
      </c>
      <c r="T114" s="4"/>
      <c r="U114" s="4"/>
      <c r="V114" s="4"/>
      <c r="W114" s="4"/>
    </row>
    <row r="115" spans="1:23" x14ac:dyDescent="0.25">
      <c r="A115" s="7">
        <v>2014</v>
      </c>
      <c r="B115" s="4" t="s">
        <v>34</v>
      </c>
      <c r="C115" s="4" t="s">
        <v>12</v>
      </c>
      <c r="D115" s="5">
        <v>0</v>
      </c>
      <c r="E115" s="3">
        <v>0</v>
      </c>
      <c r="F115" s="5">
        <f>+Tabla2[[#This Row],[10 VEN.]]+Tabla2[[#This Row],[10 AP]]</f>
        <v>0</v>
      </c>
      <c r="G115" s="5">
        <v>0</v>
      </c>
      <c r="H115" s="3">
        <v>0</v>
      </c>
      <c r="I115" s="5">
        <f>+Tabla2[[#This Row],[15 VEN]]+Tabla2[[#This Row],[15 AP]]</f>
        <v>0</v>
      </c>
      <c r="J115" s="5">
        <v>0</v>
      </c>
      <c r="K115" s="3">
        <v>0</v>
      </c>
      <c r="L115" s="5">
        <f>+Tabla2[[#This Row],[30 VEN.]]+Tabla2[[#This Row],[30 AP]]</f>
        <v>0</v>
      </c>
      <c r="M115" s="5">
        <v>125</v>
      </c>
      <c r="N115" s="3">
        <v>147</v>
      </c>
      <c r="O115" s="5">
        <f>+Tabla2[[#This Row],[45 VEN.]]+Tabla2[[#This Row],[45 AP]]</f>
        <v>272</v>
      </c>
      <c r="P115" s="6">
        <f>+Tabla2[[#This Row],[45 TOT]]+Tabla2[[#This Row],[30 TOT ]]+Tabla2[[#This Row],[15 TOT]]+Tabla2[[#This Row],[10 TOT]]</f>
        <v>272</v>
      </c>
      <c r="Q115" s="5">
        <v>0</v>
      </c>
      <c r="R115" s="5">
        <v>0</v>
      </c>
      <c r="S115" s="5">
        <v>0</v>
      </c>
      <c r="T115" s="4"/>
      <c r="U115" s="4"/>
      <c r="V115" s="4"/>
      <c r="W115" s="4"/>
    </row>
    <row r="116" spans="1:23" x14ac:dyDescent="0.25">
      <c r="A116" s="7">
        <v>2014</v>
      </c>
      <c r="B116" s="4" t="s">
        <v>34</v>
      </c>
      <c r="C116" s="4" t="s">
        <v>13</v>
      </c>
      <c r="D116" s="5">
        <v>303823</v>
      </c>
      <c r="E116" s="3">
        <v>12254</v>
      </c>
      <c r="F116" s="5">
        <f>+Tabla2[[#This Row],[10 VEN.]]+Tabla2[[#This Row],[10 AP]]</f>
        <v>316077</v>
      </c>
      <c r="G116" s="5">
        <v>90</v>
      </c>
      <c r="H116" s="3">
        <v>287</v>
      </c>
      <c r="I116" s="5">
        <f>+Tabla2[[#This Row],[15 VEN]]+Tabla2[[#This Row],[15 AP]]</f>
        <v>377</v>
      </c>
      <c r="J116" s="5">
        <v>0</v>
      </c>
      <c r="K116" s="3">
        <v>0</v>
      </c>
      <c r="L116" s="5">
        <f>+Tabla2[[#This Row],[30 VEN.]]+Tabla2[[#This Row],[30 AP]]</f>
        <v>0</v>
      </c>
      <c r="M116" s="5">
        <v>499</v>
      </c>
      <c r="N116" s="3">
        <v>278</v>
      </c>
      <c r="O116" s="5">
        <f>+Tabla2[[#This Row],[45 VEN.]]+Tabla2[[#This Row],[45 AP]]</f>
        <v>777</v>
      </c>
      <c r="P116" s="6">
        <f>+Tabla2[[#This Row],[45 TOT]]+Tabla2[[#This Row],[30 TOT ]]+Tabla2[[#This Row],[15 TOT]]+Tabla2[[#This Row],[10 TOT]]</f>
        <v>317231</v>
      </c>
      <c r="Q116" s="5">
        <v>2826</v>
      </c>
      <c r="R116" s="5">
        <v>14</v>
      </c>
      <c r="S116" s="5">
        <v>2840</v>
      </c>
      <c r="T116" s="4"/>
      <c r="U116" s="4"/>
      <c r="V116" s="4"/>
      <c r="W116" s="4"/>
    </row>
    <row r="117" spans="1:23" x14ac:dyDescent="0.25">
      <c r="A117" s="7">
        <v>2014</v>
      </c>
      <c r="B117" s="4" t="s">
        <v>34</v>
      </c>
      <c r="C117" s="4" t="s">
        <v>5</v>
      </c>
      <c r="D117" s="5">
        <v>196995</v>
      </c>
      <c r="E117" s="3">
        <v>51245</v>
      </c>
      <c r="F117" s="5">
        <f>+Tabla2[[#This Row],[10 VEN.]]+Tabla2[[#This Row],[10 AP]]</f>
        <v>248240</v>
      </c>
      <c r="G117" s="5">
        <v>297</v>
      </c>
      <c r="H117" s="3">
        <v>369</v>
      </c>
      <c r="I117" s="5">
        <f>+Tabla2[[#This Row],[15 VEN]]+Tabla2[[#This Row],[15 AP]]</f>
        <v>666</v>
      </c>
      <c r="J117" s="5">
        <v>2</v>
      </c>
      <c r="K117" s="3">
        <v>8</v>
      </c>
      <c r="L117" s="5">
        <f>+Tabla2[[#This Row],[30 VEN.]]+Tabla2[[#This Row],[30 AP]]</f>
        <v>10</v>
      </c>
      <c r="M117" s="5">
        <v>763</v>
      </c>
      <c r="N117" s="3">
        <v>379</v>
      </c>
      <c r="O117" s="5">
        <f>+Tabla2[[#This Row],[45 VEN.]]+Tabla2[[#This Row],[45 AP]]</f>
        <v>1142</v>
      </c>
      <c r="P117" s="6">
        <f>+Tabla2[[#This Row],[45 TOT]]+Tabla2[[#This Row],[30 TOT ]]+Tabla2[[#This Row],[15 TOT]]+Tabla2[[#This Row],[10 TOT]]</f>
        <v>250058</v>
      </c>
      <c r="Q117" s="5">
        <v>627</v>
      </c>
      <c r="R117" s="5">
        <v>51</v>
      </c>
      <c r="S117" s="5">
        <v>678</v>
      </c>
      <c r="T117" s="4"/>
      <c r="U117" s="4"/>
      <c r="V117" s="4"/>
      <c r="W117" s="4"/>
    </row>
    <row r="118" spans="1:23" x14ac:dyDescent="0.25">
      <c r="A118" s="7">
        <v>2014</v>
      </c>
      <c r="B118" s="4" t="s">
        <v>34</v>
      </c>
      <c r="C118" s="4" t="s">
        <v>9</v>
      </c>
      <c r="D118" s="5">
        <v>142299</v>
      </c>
      <c r="E118" s="3">
        <v>59405</v>
      </c>
      <c r="F118" s="5">
        <f>+Tabla2[[#This Row],[10 VEN.]]+Tabla2[[#This Row],[10 AP]]</f>
        <v>201704</v>
      </c>
      <c r="G118" s="5">
        <v>116</v>
      </c>
      <c r="H118" s="3">
        <v>285</v>
      </c>
      <c r="I118" s="5">
        <f>+Tabla2[[#This Row],[15 VEN]]+Tabla2[[#This Row],[15 AP]]</f>
        <v>401</v>
      </c>
      <c r="J118" s="5">
        <v>1</v>
      </c>
      <c r="K118" s="3">
        <v>16</v>
      </c>
      <c r="L118" s="5">
        <f>+Tabla2[[#This Row],[30 VEN.]]+Tabla2[[#This Row],[30 AP]]</f>
        <v>17</v>
      </c>
      <c r="M118" s="5">
        <v>84</v>
      </c>
      <c r="N118" s="3">
        <v>78</v>
      </c>
      <c r="O118" s="5">
        <f>+Tabla2[[#This Row],[45 VEN.]]+Tabla2[[#This Row],[45 AP]]</f>
        <v>162</v>
      </c>
      <c r="P118" s="6">
        <f>+Tabla2[[#This Row],[45 TOT]]+Tabla2[[#This Row],[30 TOT ]]+Tabla2[[#This Row],[15 TOT]]+Tabla2[[#This Row],[10 TOT]]</f>
        <v>202284</v>
      </c>
      <c r="Q118" s="5">
        <v>862</v>
      </c>
      <c r="R118" s="5">
        <v>13</v>
      </c>
      <c r="S118" s="5">
        <v>875</v>
      </c>
      <c r="T118" s="4"/>
      <c r="U118" s="4"/>
      <c r="V118" s="4"/>
      <c r="W118" s="4"/>
    </row>
    <row r="119" spans="1:23" x14ac:dyDescent="0.25">
      <c r="A119" s="7">
        <v>2014</v>
      </c>
      <c r="B119" s="4" t="s">
        <v>34</v>
      </c>
      <c r="C119" s="4" t="s">
        <v>15</v>
      </c>
      <c r="D119" s="5">
        <v>121202</v>
      </c>
      <c r="E119" s="3">
        <v>19615</v>
      </c>
      <c r="F119" s="5">
        <f>+Tabla2[[#This Row],[10 VEN.]]+Tabla2[[#This Row],[10 AP]]</f>
        <v>140817</v>
      </c>
      <c r="G119" s="5">
        <v>88</v>
      </c>
      <c r="H119" s="3">
        <v>254</v>
      </c>
      <c r="I119" s="5">
        <f>+Tabla2[[#This Row],[15 VEN]]+Tabla2[[#This Row],[15 AP]]</f>
        <v>342</v>
      </c>
      <c r="J119" s="5">
        <v>7</v>
      </c>
      <c r="K119" s="3">
        <v>17</v>
      </c>
      <c r="L119" s="5">
        <f>+Tabla2[[#This Row],[30 VEN.]]+Tabla2[[#This Row],[30 AP]]</f>
        <v>24</v>
      </c>
      <c r="M119" s="5">
        <v>148</v>
      </c>
      <c r="N119" s="3">
        <v>138</v>
      </c>
      <c r="O119" s="5">
        <f>+Tabla2[[#This Row],[45 VEN.]]+Tabla2[[#This Row],[45 AP]]</f>
        <v>286</v>
      </c>
      <c r="P119" s="6">
        <f>+Tabla2[[#This Row],[45 TOT]]+Tabla2[[#This Row],[30 TOT ]]+Tabla2[[#This Row],[15 TOT]]+Tabla2[[#This Row],[10 TOT]]</f>
        <v>141469</v>
      </c>
      <c r="Q119" s="5">
        <v>0</v>
      </c>
      <c r="R119" s="5">
        <v>6</v>
      </c>
      <c r="S119" s="5">
        <v>6</v>
      </c>
      <c r="T119" s="4"/>
      <c r="U119" s="4"/>
      <c r="V119" s="4"/>
      <c r="W119" s="4"/>
    </row>
    <row r="120" spans="1:23" x14ac:dyDescent="0.25">
      <c r="A120" s="7">
        <v>2014</v>
      </c>
      <c r="B120" s="4" t="s">
        <v>34</v>
      </c>
      <c r="C120" s="4" t="s">
        <v>16</v>
      </c>
      <c r="D120" s="5">
        <v>0</v>
      </c>
      <c r="E120" s="3">
        <v>0</v>
      </c>
      <c r="F120" s="5">
        <f>+Tabla2[[#This Row],[10 VEN.]]+Tabla2[[#This Row],[10 AP]]</f>
        <v>0</v>
      </c>
      <c r="G120" s="5">
        <v>0</v>
      </c>
      <c r="H120" s="3">
        <v>0</v>
      </c>
      <c r="I120" s="5">
        <f>+Tabla2[[#This Row],[15 VEN]]+Tabla2[[#This Row],[15 AP]]</f>
        <v>0</v>
      </c>
      <c r="J120" s="5">
        <v>0</v>
      </c>
      <c r="K120" s="3">
        <v>0</v>
      </c>
      <c r="L120" s="5">
        <f>+Tabla2[[#This Row],[30 VEN.]]+Tabla2[[#This Row],[30 AP]]</f>
        <v>0</v>
      </c>
      <c r="M120" s="5">
        <v>109</v>
      </c>
      <c r="N120" s="3">
        <v>16</v>
      </c>
      <c r="O120" s="5">
        <f>+Tabla2[[#This Row],[45 VEN.]]+Tabla2[[#This Row],[45 AP]]</f>
        <v>125</v>
      </c>
      <c r="P120" s="6">
        <f>+Tabla2[[#This Row],[45 TOT]]+Tabla2[[#This Row],[30 TOT ]]+Tabla2[[#This Row],[15 TOT]]+Tabla2[[#This Row],[10 TOT]]</f>
        <v>125</v>
      </c>
      <c r="Q120" s="5">
        <v>0</v>
      </c>
      <c r="R120" s="5">
        <v>0</v>
      </c>
      <c r="S120" s="5">
        <v>0</v>
      </c>
      <c r="T120" s="4"/>
      <c r="U120" s="4"/>
      <c r="V120" s="4"/>
      <c r="W120" s="4"/>
    </row>
    <row r="121" spans="1:23" x14ac:dyDescent="0.25">
      <c r="A121" s="7">
        <v>2014</v>
      </c>
      <c r="B121" s="4" t="s">
        <v>34</v>
      </c>
      <c r="C121" s="4" t="s">
        <v>17</v>
      </c>
      <c r="D121" s="5">
        <v>164970</v>
      </c>
      <c r="E121" s="3">
        <v>12409</v>
      </c>
      <c r="F121" s="5">
        <f>+Tabla2[[#This Row],[10 VEN.]]+Tabla2[[#This Row],[10 AP]]</f>
        <v>177379</v>
      </c>
      <c r="G121" s="5">
        <v>160</v>
      </c>
      <c r="H121" s="3">
        <v>449</v>
      </c>
      <c r="I121" s="5">
        <f>+Tabla2[[#This Row],[15 VEN]]+Tabla2[[#This Row],[15 AP]]</f>
        <v>609</v>
      </c>
      <c r="J121" s="5">
        <v>0</v>
      </c>
      <c r="K121" s="3">
        <v>31</v>
      </c>
      <c r="L121" s="5">
        <f>+Tabla2[[#This Row],[30 VEN.]]+Tabla2[[#This Row],[30 AP]]</f>
        <v>31</v>
      </c>
      <c r="M121" s="5">
        <v>342</v>
      </c>
      <c r="N121" s="3">
        <v>730</v>
      </c>
      <c r="O121" s="5">
        <f>+Tabla2[[#This Row],[45 VEN.]]+Tabla2[[#This Row],[45 AP]]</f>
        <v>1072</v>
      </c>
      <c r="P121" s="6">
        <f>+Tabla2[[#This Row],[45 TOT]]+Tabla2[[#This Row],[30 TOT ]]+Tabla2[[#This Row],[15 TOT]]+Tabla2[[#This Row],[10 TOT]]</f>
        <v>179091</v>
      </c>
      <c r="Q121" s="5">
        <v>256</v>
      </c>
      <c r="R121" s="5">
        <v>0</v>
      </c>
      <c r="S121" s="5">
        <v>256</v>
      </c>
      <c r="T121" s="4"/>
      <c r="U121" s="4"/>
      <c r="V121" s="4"/>
      <c r="W121" s="4"/>
    </row>
    <row r="122" spans="1:23" x14ac:dyDescent="0.25">
      <c r="A122" s="7">
        <v>2014</v>
      </c>
      <c r="B122" s="4" t="s">
        <v>34</v>
      </c>
      <c r="C122" s="4" t="s">
        <v>6</v>
      </c>
      <c r="D122" s="5">
        <v>105591</v>
      </c>
      <c r="E122" s="3">
        <v>7616</v>
      </c>
      <c r="F122" s="5">
        <f>+Tabla2[[#This Row],[10 VEN.]]+Tabla2[[#This Row],[10 AP]]</f>
        <v>113207</v>
      </c>
      <c r="G122" s="5">
        <v>120</v>
      </c>
      <c r="H122" s="3">
        <v>154</v>
      </c>
      <c r="I122" s="5">
        <f>+Tabla2[[#This Row],[15 VEN]]+Tabla2[[#This Row],[15 AP]]</f>
        <v>274</v>
      </c>
      <c r="J122" s="5">
        <v>0</v>
      </c>
      <c r="K122" s="3">
        <v>0</v>
      </c>
      <c r="L122" s="5">
        <f>+Tabla2[[#This Row],[30 VEN.]]+Tabla2[[#This Row],[30 AP]]</f>
        <v>0</v>
      </c>
      <c r="M122" s="5">
        <v>226</v>
      </c>
      <c r="N122" s="3">
        <v>135</v>
      </c>
      <c r="O122" s="5">
        <f>+Tabla2[[#This Row],[45 VEN.]]+Tabla2[[#This Row],[45 AP]]</f>
        <v>361</v>
      </c>
      <c r="P122" s="6">
        <f>+Tabla2[[#This Row],[45 TOT]]+Tabla2[[#This Row],[30 TOT ]]+Tabla2[[#This Row],[15 TOT]]+Tabla2[[#This Row],[10 TOT]]</f>
        <v>113842</v>
      </c>
      <c r="Q122" s="5">
        <v>16</v>
      </c>
      <c r="R122" s="5">
        <v>2</v>
      </c>
      <c r="S122" s="5">
        <v>18</v>
      </c>
      <c r="T122" s="4"/>
      <c r="U122" s="4"/>
      <c r="V122" s="4"/>
      <c r="W122" s="4"/>
    </row>
    <row r="123" spans="1:23" x14ac:dyDescent="0.25">
      <c r="A123" s="7">
        <v>2014</v>
      </c>
      <c r="B123" s="4" t="s">
        <v>34</v>
      </c>
      <c r="C123" s="4" t="s">
        <v>64</v>
      </c>
      <c r="D123" s="5">
        <v>307187</v>
      </c>
      <c r="E123" s="3">
        <v>23530</v>
      </c>
      <c r="F123" s="5">
        <f>+Tabla2[[#This Row],[10 VEN.]]+Tabla2[[#This Row],[10 AP]]</f>
        <v>330717</v>
      </c>
      <c r="G123" s="5">
        <v>0</v>
      </c>
      <c r="H123" s="3">
        <v>649</v>
      </c>
      <c r="I123" s="5">
        <f>+Tabla2[[#This Row],[15 VEN]]+Tabla2[[#This Row],[15 AP]]</f>
        <v>649</v>
      </c>
      <c r="J123" s="5">
        <v>12</v>
      </c>
      <c r="K123" s="3">
        <v>36</v>
      </c>
      <c r="L123" s="5">
        <f>+Tabla2[[#This Row],[30 VEN.]]+Tabla2[[#This Row],[30 AP]]</f>
        <v>48</v>
      </c>
      <c r="M123" s="5">
        <v>780</v>
      </c>
      <c r="N123" s="3">
        <v>742</v>
      </c>
      <c r="O123" s="5">
        <f>+Tabla2[[#This Row],[45 VEN.]]+Tabla2[[#This Row],[45 AP]]</f>
        <v>1522</v>
      </c>
      <c r="P123" s="6">
        <f>+Tabla2[[#This Row],[45 TOT]]+Tabla2[[#This Row],[30 TOT ]]+Tabla2[[#This Row],[15 TOT]]+Tabla2[[#This Row],[10 TOT]]</f>
        <v>332936</v>
      </c>
      <c r="Q123" s="5">
        <v>4065</v>
      </c>
      <c r="R123" s="5">
        <v>3</v>
      </c>
      <c r="S123" s="5">
        <v>4068</v>
      </c>
      <c r="T123" s="4"/>
      <c r="U123" s="4"/>
      <c r="V123" s="4"/>
      <c r="W123" s="4"/>
    </row>
    <row r="124" spans="1:23" x14ac:dyDescent="0.25">
      <c r="A124" s="7">
        <v>2014</v>
      </c>
      <c r="B124" s="4" t="s">
        <v>34</v>
      </c>
      <c r="C124" s="4" t="s">
        <v>7</v>
      </c>
      <c r="D124" s="5">
        <v>288174</v>
      </c>
      <c r="E124" s="3">
        <v>21537</v>
      </c>
      <c r="F124" s="5">
        <f>+Tabla2[[#This Row],[10 VEN.]]+Tabla2[[#This Row],[10 AP]]</f>
        <v>309711</v>
      </c>
      <c r="G124" s="5">
        <v>1970</v>
      </c>
      <c r="H124" s="3">
        <v>2369</v>
      </c>
      <c r="I124" s="5">
        <f>+Tabla2[[#This Row],[15 VEN]]+Tabla2[[#This Row],[15 AP]]</f>
        <v>4339</v>
      </c>
      <c r="J124" s="5">
        <v>27</v>
      </c>
      <c r="K124" s="3">
        <v>45</v>
      </c>
      <c r="L124" s="5">
        <f>+Tabla2[[#This Row],[30 VEN.]]+Tabla2[[#This Row],[30 AP]]</f>
        <v>72</v>
      </c>
      <c r="M124" s="5">
        <v>1208</v>
      </c>
      <c r="N124" s="3">
        <v>698</v>
      </c>
      <c r="O124" s="5">
        <f>+Tabla2[[#This Row],[45 VEN.]]+Tabla2[[#This Row],[45 AP]]</f>
        <v>1906</v>
      </c>
      <c r="P124" s="6">
        <f>+Tabla2[[#This Row],[45 TOT]]+Tabla2[[#This Row],[30 TOT ]]+Tabla2[[#This Row],[15 TOT]]+Tabla2[[#This Row],[10 TOT]]</f>
        <v>316028</v>
      </c>
      <c r="Q124" s="5">
        <v>8193</v>
      </c>
      <c r="R124" s="5">
        <v>1386</v>
      </c>
      <c r="S124" s="5">
        <v>9579</v>
      </c>
      <c r="T124" s="4"/>
      <c r="U124" s="4"/>
      <c r="V124" s="4"/>
      <c r="W124" s="4"/>
    </row>
    <row r="125" spans="1:23" x14ac:dyDescent="0.25">
      <c r="A125" s="7">
        <v>2014</v>
      </c>
      <c r="B125" s="4" t="s">
        <v>34</v>
      </c>
      <c r="C125" s="4" t="s">
        <v>18</v>
      </c>
      <c r="D125" s="5">
        <v>62377</v>
      </c>
      <c r="E125" s="3">
        <v>573</v>
      </c>
      <c r="F125" s="5">
        <f>+Tabla2[[#This Row],[10 VEN.]]+Tabla2[[#This Row],[10 AP]]</f>
        <v>62950</v>
      </c>
      <c r="G125" s="5">
        <v>0</v>
      </c>
      <c r="H125" s="3">
        <v>0</v>
      </c>
      <c r="I125" s="5">
        <f>+Tabla2[[#This Row],[15 VEN]]+Tabla2[[#This Row],[15 AP]]</f>
        <v>0</v>
      </c>
      <c r="J125" s="5">
        <v>0</v>
      </c>
      <c r="K125" s="3">
        <v>0</v>
      </c>
      <c r="L125" s="5">
        <f>+Tabla2[[#This Row],[30 VEN.]]+Tabla2[[#This Row],[30 AP]]</f>
        <v>0</v>
      </c>
      <c r="M125" s="5">
        <v>30</v>
      </c>
      <c r="N125" s="3">
        <v>0</v>
      </c>
      <c r="O125" s="5">
        <f>+Tabla2[[#This Row],[45 VEN.]]+Tabla2[[#This Row],[45 AP]]</f>
        <v>30</v>
      </c>
      <c r="P125" s="6">
        <f>+Tabla2[[#This Row],[45 TOT]]+Tabla2[[#This Row],[30 TOT ]]+Tabla2[[#This Row],[15 TOT]]+Tabla2[[#This Row],[10 TOT]]</f>
        <v>62980</v>
      </c>
      <c r="Q125" s="5">
        <v>200</v>
      </c>
      <c r="R125" s="5">
        <v>0</v>
      </c>
      <c r="S125" s="5">
        <v>200</v>
      </c>
      <c r="T125" s="4"/>
      <c r="U125" s="4"/>
      <c r="V125" s="4"/>
      <c r="W125" s="4"/>
    </row>
    <row r="126" spans="1:23" x14ac:dyDescent="0.25">
      <c r="A126" s="7">
        <v>2014</v>
      </c>
      <c r="B126" s="4" t="s">
        <v>34</v>
      </c>
      <c r="C126" s="8" t="s">
        <v>19</v>
      </c>
      <c r="D126" s="5">
        <v>0</v>
      </c>
      <c r="E126" s="3">
        <v>0</v>
      </c>
      <c r="F126" s="5">
        <f>+Tabla2[[#This Row],[10 VEN.]]+Tabla2[[#This Row],[10 AP]]</f>
        <v>0</v>
      </c>
      <c r="G126" s="5">
        <v>0</v>
      </c>
      <c r="H126" s="3">
        <v>0</v>
      </c>
      <c r="I126" s="5">
        <f>+Tabla2[[#This Row],[15 VEN]]+Tabla2[[#This Row],[15 AP]]</f>
        <v>0</v>
      </c>
      <c r="J126" s="5">
        <v>0</v>
      </c>
      <c r="K126" s="3">
        <v>0</v>
      </c>
      <c r="L126" s="5">
        <f>+Tabla2[[#This Row],[30 VEN.]]+Tabla2[[#This Row],[30 AP]]</f>
        <v>0</v>
      </c>
      <c r="M126" s="5">
        <v>105</v>
      </c>
      <c r="N126" s="3">
        <v>10</v>
      </c>
      <c r="O126" s="5">
        <f>+Tabla2[[#This Row],[45 VEN.]]+Tabla2[[#This Row],[45 AP]]</f>
        <v>115</v>
      </c>
      <c r="P126" s="6">
        <f>+Tabla2[[#This Row],[45 TOT]]+Tabla2[[#This Row],[30 TOT ]]+Tabla2[[#This Row],[15 TOT]]+Tabla2[[#This Row],[10 TOT]]</f>
        <v>115</v>
      </c>
      <c r="Q126" s="5">
        <v>0</v>
      </c>
      <c r="R126" s="5">
        <v>0</v>
      </c>
      <c r="S126" s="5">
        <v>0</v>
      </c>
      <c r="T126" s="4"/>
      <c r="U126" s="4"/>
      <c r="V126" s="4"/>
      <c r="W126" s="4"/>
    </row>
    <row r="127" spans="1:23" x14ac:dyDescent="0.25">
      <c r="A127" s="7">
        <v>2014</v>
      </c>
      <c r="B127" s="4" t="s">
        <v>35</v>
      </c>
      <c r="C127" s="4" t="s">
        <v>8</v>
      </c>
      <c r="D127" s="5">
        <v>12587</v>
      </c>
      <c r="E127" s="3">
        <v>1868</v>
      </c>
      <c r="F127" s="5">
        <f>+Tabla2[[#This Row],[10 VEN.]]+Tabla2[[#This Row],[10 AP]]</f>
        <v>14455</v>
      </c>
      <c r="G127" s="5">
        <v>42</v>
      </c>
      <c r="H127" s="3">
        <v>10</v>
      </c>
      <c r="I127" s="5">
        <f>+Tabla2[[#This Row],[15 VEN]]+Tabla2[[#This Row],[15 AP]]</f>
        <v>52</v>
      </c>
      <c r="J127" s="5">
        <v>0</v>
      </c>
      <c r="K127" s="3">
        <v>0</v>
      </c>
      <c r="L127" s="5">
        <f>+Tabla2[[#This Row],[30 VEN.]]+Tabla2[[#This Row],[30 AP]]</f>
        <v>0</v>
      </c>
      <c r="M127" s="5">
        <v>184</v>
      </c>
      <c r="N127" s="3">
        <v>245</v>
      </c>
      <c r="O127" s="5">
        <f>+Tabla2[[#This Row],[45 VEN.]]+Tabla2[[#This Row],[45 AP]]</f>
        <v>429</v>
      </c>
      <c r="P127" s="6">
        <f>+Tabla2[[#This Row],[45 TOT]]+Tabla2[[#This Row],[30 TOT ]]+Tabla2[[#This Row],[15 TOT]]+Tabla2[[#This Row],[10 TOT]]</f>
        <v>14936</v>
      </c>
      <c r="Q127" s="5">
        <v>216</v>
      </c>
      <c r="R127" s="5">
        <v>0</v>
      </c>
      <c r="S127" s="5">
        <v>216</v>
      </c>
      <c r="T127" s="4"/>
      <c r="U127" s="4"/>
      <c r="V127" s="4"/>
      <c r="W127" s="4"/>
    </row>
    <row r="128" spans="1:23" x14ac:dyDescent="0.25">
      <c r="A128" s="7">
        <v>2014</v>
      </c>
      <c r="B128" s="4" t="s">
        <v>35</v>
      </c>
      <c r="C128" s="4" t="s">
        <v>3</v>
      </c>
      <c r="D128" s="5">
        <v>175770</v>
      </c>
      <c r="E128" s="3">
        <v>30329</v>
      </c>
      <c r="F128" s="5">
        <f>+Tabla2[[#This Row],[10 VEN.]]+Tabla2[[#This Row],[10 AP]]</f>
        <v>206099</v>
      </c>
      <c r="G128" s="5">
        <v>0</v>
      </c>
      <c r="H128" s="3">
        <v>95</v>
      </c>
      <c r="I128" s="5">
        <f>+Tabla2[[#This Row],[15 VEN]]+Tabla2[[#This Row],[15 AP]]</f>
        <v>95</v>
      </c>
      <c r="J128" s="5">
        <v>0</v>
      </c>
      <c r="K128" s="3">
        <v>1</v>
      </c>
      <c r="L128" s="5">
        <f>+Tabla2[[#This Row],[30 VEN.]]+Tabla2[[#This Row],[30 AP]]</f>
        <v>1</v>
      </c>
      <c r="M128" s="5">
        <v>777</v>
      </c>
      <c r="N128" s="3">
        <v>156</v>
      </c>
      <c r="O128" s="5">
        <f>+Tabla2[[#This Row],[45 VEN.]]+Tabla2[[#This Row],[45 AP]]</f>
        <v>933</v>
      </c>
      <c r="P128" s="6">
        <f>+Tabla2[[#This Row],[45 TOT]]+Tabla2[[#This Row],[30 TOT ]]+Tabla2[[#This Row],[15 TOT]]+Tabla2[[#This Row],[10 TOT]]</f>
        <v>207128</v>
      </c>
      <c r="Q128" s="5">
        <v>22</v>
      </c>
      <c r="R128" s="5">
        <v>2</v>
      </c>
      <c r="S128" s="5">
        <v>24</v>
      </c>
      <c r="T128" s="4"/>
      <c r="U128" s="4"/>
      <c r="V128" s="4"/>
      <c r="W128" s="4"/>
    </row>
    <row r="129" spans="1:23" x14ac:dyDescent="0.25">
      <c r="A129" s="7">
        <v>2014</v>
      </c>
      <c r="B129" s="4" t="s">
        <v>35</v>
      </c>
      <c r="C129" s="4" t="s">
        <v>20</v>
      </c>
      <c r="D129" s="5">
        <v>20259</v>
      </c>
      <c r="E129" s="3">
        <v>1059</v>
      </c>
      <c r="F129" s="5">
        <f>+Tabla2[[#This Row],[10 VEN.]]+Tabla2[[#This Row],[10 AP]]</f>
        <v>21318</v>
      </c>
      <c r="G129" s="5">
        <v>5</v>
      </c>
      <c r="H129" s="3">
        <v>17</v>
      </c>
      <c r="I129" s="5">
        <f>+Tabla2[[#This Row],[15 VEN]]+Tabla2[[#This Row],[15 AP]]</f>
        <v>22</v>
      </c>
      <c r="J129" s="5">
        <v>0</v>
      </c>
      <c r="K129" s="3">
        <v>0</v>
      </c>
      <c r="L129" s="5">
        <f>+Tabla2[[#This Row],[30 VEN.]]+Tabla2[[#This Row],[30 AP]]</f>
        <v>0</v>
      </c>
      <c r="M129" s="5">
        <v>406</v>
      </c>
      <c r="N129" s="3">
        <v>106</v>
      </c>
      <c r="O129" s="5">
        <f>+Tabla2[[#This Row],[45 VEN.]]+Tabla2[[#This Row],[45 AP]]</f>
        <v>512</v>
      </c>
      <c r="P129" s="6">
        <f>+Tabla2[[#This Row],[45 TOT]]+Tabla2[[#This Row],[30 TOT ]]+Tabla2[[#This Row],[15 TOT]]+Tabla2[[#This Row],[10 TOT]]</f>
        <v>21852</v>
      </c>
      <c r="Q129" s="5">
        <v>671</v>
      </c>
      <c r="R129" s="5">
        <v>0</v>
      </c>
      <c r="S129" s="5">
        <v>671</v>
      </c>
      <c r="T129" s="4"/>
      <c r="U129" s="4"/>
      <c r="V129" s="4"/>
      <c r="W129" s="4"/>
    </row>
    <row r="130" spans="1:23" x14ac:dyDescent="0.25">
      <c r="A130" s="7">
        <v>2014</v>
      </c>
      <c r="B130" s="4" t="s">
        <v>35</v>
      </c>
      <c r="C130" s="4" t="s">
        <v>21</v>
      </c>
      <c r="D130" s="5">
        <v>34214</v>
      </c>
      <c r="E130" s="3">
        <v>2094</v>
      </c>
      <c r="F130" s="5">
        <f>+Tabla2[[#This Row],[10 VEN.]]+Tabla2[[#This Row],[10 AP]]</f>
        <v>36308</v>
      </c>
      <c r="G130" s="5">
        <v>6</v>
      </c>
      <c r="H130" s="3">
        <v>26</v>
      </c>
      <c r="I130" s="5">
        <f>+Tabla2[[#This Row],[15 VEN]]+Tabla2[[#This Row],[15 AP]]</f>
        <v>32</v>
      </c>
      <c r="J130" s="5">
        <v>0</v>
      </c>
      <c r="K130" s="3">
        <v>0</v>
      </c>
      <c r="L130" s="5">
        <f>+Tabla2[[#This Row],[30 VEN.]]+Tabla2[[#This Row],[30 AP]]</f>
        <v>0</v>
      </c>
      <c r="M130" s="5">
        <v>91</v>
      </c>
      <c r="N130" s="3">
        <v>4</v>
      </c>
      <c r="O130" s="5">
        <f>+Tabla2[[#This Row],[45 VEN.]]+Tabla2[[#This Row],[45 AP]]</f>
        <v>95</v>
      </c>
      <c r="P130" s="6">
        <f>+Tabla2[[#This Row],[45 TOT]]+Tabla2[[#This Row],[30 TOT ]]+Tabla2[[#This Row],[15 TOT]]+Tabla2[[#This Row],[10 TOT]]</f>
        <v>36435</v>
      </c>
      <c r="Q130" s="5">
        <v>1802</v>
      </c>
      <c r="R130" s="5">
        <v>0</v>
      </c>
      <c r="S130" s="5">
        <v>1802</v>
      </c>
      <c r="T130" s="4"/>
      <c r="U130" s="4"/>
      <c r="V130" s="4"/>
      <c r="W130" s="4"/>
    </row>
    <row r="131" spans="1:23" x14ac:dyDescent="0.25">
      <c r="A131" s="7">
        <v>2014</v>
      </c>
      <c r="B131" s="4" t="s">
        <v>35</v>
      </c>
      <c r="C131" s="4" t="s">
        <v>22</v>
      </c>
      <c r="D131" s="5">
        <v>0</v>
      </c>
      <c r="E131" s="3">
        <v>0</v>
      </c>
      <c r="F131" s="5">
        <f>+Tabla2[[#This Row],[10 VEN.]]+Tabla2[[#This Row],[10 AP]]</f>
        <v>0</v>
      </c>
      <c r="G131" s="5">
        <v>0</v>
      </c>
      <c r="H131" s="3">
        <v>0</v>
      </c>
      <c r="I131" s="5">
        <f>+Tabla2[[#This Row],[15 VEN]]+Tabla2[[#This Row],[15 AP]]</f>
        <v>0</v>
      </c>
      <c r="J131" s="5">
        <v>0</v>
      </c>
      <c r="K131" s="3">
        <v>0</v>
      </c>
      <c r="L131" s="5">
        <f>+Tabla2[[#This Row],[30 VEN.]]+Tabla2[[#This Row],[30 AP]]</f>
        <v>0</v>
      </c>
      <c r="M131" s="5">
        <v>116</v>
      </c>
      <c r="N131" s="3">
        <v>92</v>
      </c>
      <c r="O131" s="5">
        <f>+Tabla2[[#This Row],[45 VEN.]]+Tabla2[[#This Row],[45 AP]]</f>
        <v>208</v>
      </c>
      <c r="P131" s="6">
        <f>+Tabla2[[#This Row],[45 TOT]]+Tabla2[[#This Row],[30 TOT ]]+Tabla2[[#This Row],[15 TOT]]+Tabla2[[#This Row],[10 TOT]]</f>
        <v>208</v>
      </c>
      <c r="Q131" s="5">
        <v>2</v>
      </c>
      <c r="R131" s="5">
        <v>1</v>
      </c>
      <c r="S131" s="5">
        <v>3</v>
      </c>
      <c r="T131" s="4"/>
      <c r="U131" s="4"/>
      <c r="V131" s="4"/>
      <c r="W131" s="4"/>
    </row>
    <row r="132" spans="1:23" x14ac:dyDescent="0.25">
      <c r="A132" s="7">
        <v>2014</v>
      </c>
      <c r="B132" s="4" t="s">
        <v>35</v>
      </c>
      <c r="C132" s="4" t="s">
        <v>44</v>
      </c>
      <c r="D132" s="5">
        <v>16548</v>
      </c>
      <c r="E132" s="3">
        <v>1029</v>
      </c>
      <c r="F132" s="5">
        <f>+Tabla2[[#This Row],[10 VEN.]]+Tabla2[[#This Row],[10 AP]]</f>
        <v>17577</v>
      </c>
      <c r="G132" s="5">
        <v>12</v>
      </c>
      <c r="H132" s="3">
        <v>9</v>
      </c>
      <c r="I132" s="5">
        <f>+Tabla2[[#This Row],[15 VEN]]+Tabla2[[#This Row],[15 AP]]</f>
        <v>21</v>
      </c>
      <c r="J132" s="5">
        <v>0</v>
      </c>
      <c r="K132" s="3">
        <v>0</v>
      </c>
      <c r="L132" s="5">
        <f>+Tabla2[[#This Row],[30 VEN.]]+Tabla2[[#This Row],[30 AP]]</f>
        <v>0</v>
      </c>
      <c r="M132" s="5">
        <v>238</v>
      </c>
      <c r="N132" s="3">
        <v>112</v>
      </c>
      <c r="O132" s="5">
        <f>+Tabla2[[#This Row],[45 VEN.]]+Tabla2[[#This Row],[45 AP]]</f>
        <v>350</v>
      </c>
      <c r="P132" s="6">
        <f>+Tabla2[[#This Row],[45 TOT]]+Tabla2[[#This Row],[30 TOT ]]+Tabla2[[#This Row],[15 TOT]]+Tabla2[[#This Row],[10 TOT]]</f>
        <v>17948</v>
      </c>
      <c r="Q132" s="5">
        <v>829</v>
      </c>
      <c r="R132" s="5">
        <v>0</v>
      </c>
      <c r="S132" s="5">
        <v>829</v>
      </c>
      <c r="T132" s="4"/>
      <c r="U132" s="4"/>
      <c r="V132" s="4"/>
      <c r="W132" s="4"/>
    </row>
    <row r="133" spans="1:23" x14ac:dyDescent="0.25">
      <c r="A133" s="7">
        <v>2014</v>
      </c>
      <c r="B133" s="4" t="s">
        <v>35</v>
      </c>
      <c r="C133" s="4" t="s">
        <v>23</v>
      </c>
      <c r="D133" s="5">
        <v>82286</v>
      </c>
      <c r="E133" s="3">
        <v>4622</v>
      </c>
      <c r="F133" s="5">
        <f>+Tabla2[[#This Row],[10 VEN.]]+Tabla2[[#This Row],[10 AP]]</f>
        <v>86908</v>
      </c>
      <c r="G133" s="5">
        <v>22</v>
      </c>
      <c r="H133" s="3">
        <v>54</v>
      </c>
      <c r="I133" s="5">
        <f>+Tabla2[[#This Row],[15 VEN]]+Tabla2[[#This Row],[15 AP]]</f>
        <v>76</v>
      </c>
      <c r="J133" s="5">
        <v>0</v>
      </c>
      <c r="K133" s="3">
        <v>0</v>
      </c>
      <c r="L133" s="5">
        <f>+Tabla2[[#This Row],[30 VEN.]]+Tabla2[[#This Row],[30 AP]]</f>
        <v>0</v>
      </c>
      <c r="M133" s="5">
        <v>830</v>
      </c>
      <c r="N133" s="3">
        <v>142</v>
      </c>
      <c r="O133" s="5">
        <f>+Tabla2[[#This Row],[45 VEN.]]+Tabla2[[#This Row],[45 AP]]</f>
        <v>972</v>
      </c>
      <c r="P133" s="6">
        <f>+Tabla2[[#This Row],[45 TOT]]+Tabla2[[#This Row],[30 TOT ]]+Tabla2[[#This Row],[15 TOT]]+Tabla2[[#This Row],[10 TOT]]</f>
        <v>87956</v>
      </c>
      <c r="Q133" s="5">
        <v>6799</v>
      </c>
      <c r="R133" s="5">
        <v>162</v>
      </c>
      <c r="S133" s="5">
        <v>6961</v>
      </c>
      <c r="T133" s="4"/>
      <c r="U133" s="4"/>
      <c r="V133" s="4"/>
      <c r="W133" s="4"/>
    </row>
    <row r="134" spans="1:23" x14ac:dyDescent="0.25">
      <c r="A134" s="7">
        <v>2014</v>
      </c>
      <c r="B134" s="4" t="s">
        <v>35</v>
      </c>
      <c r="C134" s="4" t="s">
        <v>9</v>
      </c>
      <c r="D134" s="5">
        <v>97651</v>
      </c>
      <c r="E134" s="3">
        <v>43327</v>
      </c>
      <c r="F134" s="5">
        <f>+Tabla2[[#This Row],[10 VEN.]]+Tabla2[[#This Row],[10 AP]]</f>
        <v>140978</v>
      </c>
      <c r="G134" s="5">
        <v>62</v>
      </c>
      <c r="H134" s="3">
        <v>24</v>
      </c>
      <c r="I134" s="5">
        <f>+Tabla2[[#This Row],[15 VEN]]+Tabla2[[#This Row],[15 AP]]</f>
        <v>86</v>
      </c>
      <c r="J134" s="5">
        <v>0</v>
      </c>
      <c r="K134" s="3">
        <v>0</v>
      </c>
      <c r="L134" s="5">
        <f>+Tabla2[[#This Row],[30 VEN.]]+Tabla2[[#This Row],[30 AP]]</f>
        <v>0</v>
      </c>
      <c r="M134" s="5">
        <v>469</v>
      </c>
      <c r="N134" s="3">
        <v>192</v>
      </c>
      <c r="O134" s="5">
        <f>+Tabla2[[#This Row],[45 VEN.]]+Tabla2[[#This Row],[45 AP]]</f>
        <v>661</v>
      </c>
      <c r="P134" s="6">
        <f>+Tabla2[[#This Row],[45 TOT]]+Tabla2[[#This Row],[30 TOT ]]+Tabla2[[#This Row],[15 TOT]]+Tabla2[[#This Row],[10 TOT]]</f>
        <v>141725</v>
      </c>
      <c r="Q134" s="5">
        <v>4</v>
      </c>
      <c r="R134" s="5">
        <v>0</v>
      </c>
      <c r="S134" s="5">
        <v>4</v>
      </c>
      <c r="T134" s="4"/>
      <c r="U134" s="4"/>
      <c r="V134" s="4"/>
      <c r="W134" s="4"/>
    </row>
    <row r="135" spans="1:23" x14ac:dyDescent="0.25">
      <c r="A135" s="7">
        <v>2014</v>
      </c>
      <c r="B135" s="4" t="s">
        <v>35</v>
      </c>
      <c r="C135" s="4" t="s">
        <v>15</v>
      </c>
      <c r="D135" s="5">
        <v>68165</v>
      </c>
      <c r="E135" s="3">
        <v>27213</v>
      </c>
      <c r="F135" s="5">
        <f>+Tabla2[[#This Row],[10 VEN.]]+Tabla2[[#This Row],[10 AP]]</f>
        <v>95378</v>
      </c>
      <c r="G135" s="5">
        <v>0</v>
      </c>
      <c r="H135" s="3">
        <v>0</v>
      </c>
      <c r="I135" s="5">
        <f>+Tabla2[[#This Row],[15 VEN]]+Tabla2[[#This Row],[15 AP]]</f>
        <v>0</v>
      </c>
      <c r="J135" s="5">
        <v>0</v>
      </c>
      <c r="K135" s="3">
        <v>0</v>
      </c>
      <c r="L135" s="5">
        <f>+Tabla2[[#This Row],[30 VEN.]]+Tabla2[[#This Row],[30 AP]]</f>
        <v>0</v>
      </c>
      <c r="M135" s="5">
        <v>236</v>
      </c>
      <c r="N135" s="3">
        <v>84</v>
      </c>
      <c r="O135" s="5">
        <f>+Tabla2[[#This Row],[45 VEN.]]+Tabla2[[#This Row],[45 AP]]</f>
        <v>320</v>
      </c>
      <c r="P135" s="6">
        <f>+Tabla2[[#This Row],[45 TOT]]+Tabla2[[#This Row],[30 TOT ]]+Tabla2[[#This Row],[15 TOT]]+Tabla2[[#This Row],[10 TOT]]</f>
        <v>95698</v>
      </c>
      <c r="Q135" s="5">
        <v>2474</v>
      </c>
      <c r="R135" s="5">
        <v>2</v>
      </c>
      <c r="S135" s="5">
        <v>2476</v>
      </c>
      <c r="T135" s="4"/>
      <c r="U135" s="4"/>
      <c r="V135" s="4"/>
      <c r="W135" s="4"/>
    </row>
    <row r="136" spans="1:23" x14ac:dyDescent="0.25">
      <c r="A136" s="7">
        <v>2014</v>
      </c>
      <c r="B136" s="4" t="s">
        <v>35</v>
      </c>
      <c r="C136" s="4" t="s">
        <v>24</v>
      </c>
      <c r="D136" s="5">
        <v>0</v>
      </c>
      <c r="E136" s="3">
        <v>0</v>
      </c>
      <c r="F136" s="5">
        <f>+Tabla2[[#This Row],[10 VEN.]]+Tabla2[[#This Row],[10 AP]]</f>
        <v>0</v>
      </c>
      <c r="G136" s="5">
        <v>0</v>
      </c>
      <c r="H136" s="3">
        <v>0</v>
      </c>
      <c r="I136" s="5">
        <f>+Tabla2[[#This Row],[15 VEN]]+Tabla2[[#This Row],[15 AP]]</f>
        <v>0</v>
      </c>
      <c r="J136" s="5">
        <v>0</v>
      </c>
      <c r="K136" s="3">
        <v>0</v>
      </c>
      <c r="L136" s="5">
        <f>+Tabla2[[#This Row],[30 VEN.]]+Tabla2[[#This Row],[30 AP]]</f>
        <v>0</v>
      </c>
      <c r="M136" s="5">
        <v>778</v>
      </c>
      <c r="N136" s="3">
        <v>191</v>
      </c>
      <c r="O136" s="5">
        <f>+Tabla2[[#This Row],[45 VEN.]]+Tabla2[[#This Row],[45 AP]]</f>
        <v>969</v>
      </c>
      <c r="P136" s="6">
        <f>+Tabla2[[#This Row],[45 TOT]]+Tabla2[[#This Row],[30 TOT ]]+Tabla2[[#This Row],[15 TOT]]+Tabla2[[#This Row],[10 TOT]]</f>
        <v>969</v>
      </c>
      <c r="Q136" s="5">
        <v>0</v>
      </c>
      <c r="R136" s="5">
        <v>0</v>
      </c>
      <c r="S136" s="5">
        <v>0</v>
      </c>
      <c r="T136" s="4"/>
      <c r="U136" s="4"/>
      <c r="V136" s="4"/>
      <c r="W136" s="4"/>
    </row>
    <row r="137" spans="1:23" x14ac:dyDescent="0.25">
      <c r="A137" s="7">
        <v>2014</v>
      </c>
      <c r="B137" s="4" t="s">
        <v>35</v>
      </c>
      <c r="C137" s="4" t="s">
        <v>25</v>
      </c>
      <c r="D137" s="5">
        <v>65978</v>
      </c>
      <c r="E137" s="3">
        <v>46886</v>
      </c>
      <c r="F137" s="5">
        <f>+Tabla2[[#This Row],[10 VEN.]]+Tabla2[[#This Row],[10 AP]]</f>
        <v>112864</v>
      </c>
      <c r="G137" s="5">
        <v>56</v>
      </c>
      <c r="H137" s="3">
        <v>68</v>
      </c>
      <c r="I137" s="5">
        <f>+Tabla2[[#This Row],[15 VEN]]+Tabla2[[#This Row],[15 AP]]</f>
        <v>124</v>
      </c>
      <c r="J137" s="5">
        <v>0</v>
      </c>
      <c r="K137" s="3">
        <v>0</v>
      </c>
      <c r="L137" s="5">
        <f>+Tabla2[[#This Row],[30 VEN.]]+Tabla2[[#This Row],[30 AP]]</f>
        <v>0</v>
      </c>
      <c r="M137" s="5">
        <v>1361</v>
      </c>
      <c r="N137" s="3">
        <v>327</v>
      </c>
      <c r="O137" s="5">
        <f>+Tabla2[[#This Row],[45 VEN.]]+Tabla2[[#This Row],[45 AP]]</f>
        <v>1688</v>
      </c>
      <c r="P137" s="6">
        <f>+Tabla2[[#This Row],[45 TOT]]+Tabla2[[#This Row],[30 TOT ]]+Tabla2[[#This Row],[15 TOT]]+Tabla2[[#This Row],[10 TOT]]</f>
        <v>114676</v>
      </c>
      <c r="Q137" s="5">
        <v>1</v>
      </c>
      <c r="R137" s="5">
        <v>0</v>
      </c>
      <c r="S137" s="5">
        <v>1</v>
      </c>
      <c r="T137" s="4"/>
      <c r="U137" s="4"/>
      <c r="V137" s="4"/>
      <c r="W137" s="4"/>
    </row>
    <row r="138" spans="1:23" x14ac:dyDescent="0.25">
      <c r="A138" s="7">
        <v>2014</v>
      </c>
      <c r="B138" s="4" t="s">
        <v>35</v>
      </c>
      <c r="C138" s="4" t="s">
        <v>17</v>
      </c>
      <c r="D138" s="5">
        <v>44064</v>
      </c>
      <c r="E138" s="3">
        <v>7621</v>
      </c>
      <c r="F138" s="5">
        <f>+Tabla2[[#This Row],[10 VEN.]]+Tabla2[[#This Row],[10 AP]]</f>
        <v>51685</v>
      </c>
      <c r="G138" s="5">
        <v>9</v>
      </c>
      <c r="H138" s="3">
        <v>118</v>
      </c>
      <c r="I138" s="5">
        <f>+Tabla2[[#This Row],[15 VEN]]+Tabla2[[#This Row],[15 AP]]</f>
        <v>127</v>
      </c>
      <c r="J138" s="5">
        <v>0</v>
      </c>
      <c r="K138" s="3">
        <v>7</v>
      </c>
      <c r="L138" s="5">
        <f>+Tabla2[[#This Row],[30 VEN.]]+Tabla2[[#This Row],[30 AP]]</f>
        <v>7</v>
      </c>
      <c r="M138" s="5">
        <v>363</v>
      </c>
      <c r="N138" s="3">
        <v>982</v>
      </c>
      <c r="O138" s="5">
        <f>+Tabla2[[#This Row],[45 VEN.]]+Tabla2[[#This Row],[45 AP]]</f>
        <v>1345</v>
      </c>
      <c r="P138" s="6">
        <f>+Tabla2[[#This Row],[45 TOT]]+Tabla2[[#This Row],[30 TOT ]]+Tabla2[[#This Row],[15 TOT]]+Tabla2[[#This Row],[10 TOT]]</f>
        <v>53164</v>
      </c>
      <c r="Q138" s="5">
        <v>24</v>
      </c>
      <c r="R138" s="5">
        <v>0</v>
      </c>
      <c r="S138" s="5">
        <v>24</v>
      </c>
      <c r="T138" s="4"/>
      <c r="U138" s="4"/>
      <c r="V138" s="4"/>
      <c r="W138" s="4"/>
    </row>
    <row r="139" spans="1:23" x14ac:dyDescent="0.25">
      <c r="A139" s="7">
        <v>2014</v>
      </c>
      <c r="B139" s="4" t="s">
        <v>35</v>
      </c>
      <c r="C139" s="4" t="s">
        <v>26</v>
      </c>
      <c r="D139" s="5">
        <v>64218</v>
      </c>
      <c r="E139" s="3">
        <v>15102</v>
      </c>
      <c r="F139" s="5">
        <f>+Tabla2[[#This Row],[10 VEN.]]+Tabla2[[#This Row],[10 AP]]</f>
        <v>79320</v>
      </c>
      <c r="G139" s="5">
        <v>0</v>
      </c>
      <c r="H139" s="3">
        <v>310</v>
      </c>
      <c r="I139" s="5">
        <f>+Tabla2[[#This Row],[15 VEN]]+Tabla2[[#This Row],[15 AP]]</f>
        <v>310</v>
      </c>
      <c r="J139" s="5">
        <v>0</v>
      </c>
      <c r="K139" s="3">
        <v>0</v>
      </c>
      <c r="L139" s="5">
        <f>+Tabla2[[#This Row],[30 VEN.]]+Tabla2[[#This Row],[30 AP]]</f>
        <v>0</v>
      </c>
      <c r="M139" s="5">
        <v>1368</v>
      </c>
      <c r="N139" s="3">
        <v>428</v>
      </c>
      <c r="O139" s="5">
        <f>+Tabla2[[#This Row],[45 VEN.]]+Tabla2[[#This Row],[45 AP]]</f>
        <v>1796</v>
      </c>
      <c r="P139" s="6">
        <f>+Tabla2[[#This Row],[45 TOT]]+Tabla2[[#This Row],[30 TOT ]]+Tabla2[[#This Row],[15 TOT]]+Tabla2[[#This Row],[10 TOT]]</f>
        <v>81426</v>
      </c>
      <c r="Q139" s="5">
        <v>560</v>
      </c>
      <c r="R139" s="5">
        <v>0</v>
      </c>
      <c r="S139" s="5">
        <v>560</v>
      </c>
      <c r="T139" s="4"/>
      <c r="U139" s="4"/>
      <c r="V139" s="4"/>
      <c r="W139" s="4"/>
    </row>
    <row r="140" spans="1:23" x14ac:dyDescent="0.25">
      <c r="A140" s="7">
        <v>2014</v>
      </c>
      <c r="B140" s="4" t="s">
        <v>35</v>
      </c>
      <c r="C140" s="4" t="s">
        <v>6</v>
      </c>
      <c r="D140" s="5">
        <v>73176</v>
      </c>
      <c r="E140" s="3">
        <v>6493</v>
      </c>
      <c r="F140" s="5">
        <f>+Tabla2[[#This Row],[10 VEN.]]+Tabla2[[#This Row],[10 AP]]</f>
        <v>79669</v>
      </c>
      <c r="G140" s="5">
        <v>0</v>
      </c>
      <c r="H140" s="3">
        <v>57</v>
      </c>
      <c r="I140" s="5">
        <f>+Tabla2[[#This Row],[15 VEN]]+Tabla2[[#This Row],[15 AP]]</f>
        <v>57</v>
      </c>
      <c r="J140" s="5">
        <v>0</v>
      </c>
      <c r="K140" s="3">
        <v>0</v>
      </c>
      <c r="L140" s="5">
        <f>+Tabla2[[#This Row],[30 VEN.]]+Tabla2[[#This Row],[30 AP]]</f>
        <v>0</v>
      </c>
      <c r="M140" s="5">
        <v>830</v>
      </c>
      <c r="N140" s="3">
        <v>115</v>
      </c>
      <c r="O140" s="5">
        <f>+Tabla2[[#This Row],[45 VEN.]]+Tabla2[[#This Row],[45 AP]]</f>
        <v>945</v>
      </c>
      <c r="P140" s="6">
        <f>+Tabla2[[#This Row],[45 TOT]]+Tabla2[[#This Row],[30 TOT ]]+Tabla2[[#This Row],[15 TOT]]+Tabla2[[#This Row],[10 TOT]]</f>
        <v>80671</v>
      </c>
      <c r="Q140" s="5">
        <v>2</v>
      </c>
      <c r="R140" s="5">
        <v>80</v>
      </c>
      <c r="S140" s="5">
        <v>82</v>
      </c>
      <c r="T140" s="4"/>
      <c r="U140" s="4"/>
      <c r="V140" s="4"/>
      <c r="W140" s="4"/>
    </row>
    <row r="141" spans="1:23" x14ac:dyDescent="0.25">
      <c r="A141" s="7">
        <v>2014</v>
      </c>
      <c r="B141" s="4" t="s">
        <v>35</v>
      </c>
      <c r="C141" s="4" t="s">
        <v>64</v>
      </c>
      <c r="D141" s="5">
        <v>251619</v>
      </c>
      <c r="E141" s="3">
        <v>4756</v>
      </c>
      <c r="F141" s="5">
        <f>+Tabla2[[#This Row],[10 VEN.]]+Tabla2[[#This Row],[10 AP]]</f>
        <v>256375</v>
      </c>
      <c r="G141" s="5">
        <v>184</v>
      </c>
      <c r="H141" s="3">
        <v>134</v>
      </c>
      <c r="I141" s="5">
        <f>+Tabla2[[#This Row],[15 VEN]]+Tabla2[[#This Row],[15 AP]]</f>
        <v>318</v>
      </c>
      <c r="J141" s="5">
        <v>0</v>
      </c>
      <c r="K141" s="3">
        <v>3</v>
      </c>
      <c r="L141" s="5">
        <f>+Tabla2[[#This Row],[30 VEN.]]+Tabla2[[#This Row],[30 AP]]</f>
        <v>3</v>
      </c>
      <c r="M141" s="5">
        <v>1883</v>
      </c>
      <c r="N141" s="3">
        <v>1082</v>
      </c>
      <c r="O141" s="5">
        <f>+Tabla2[[#This Row],[45 VEN.]]+Tabla2[[#This Row],[45 AP]]</f>
        <v>2965</v>
      </c>
      <c r="P141" s="6">
        <f>+Tabla2[[#This Row],[45 TOT]]+Tabla2[[#This Row],[30 TOT ]]+Tabla2[[#This Row],[15 TOT]]+Tabla2[[#This Row],[10 TOT]]</f>
        <v>259661</v>
      </c>
      <c r="Q141" s="5">
        <v>773</v>
      </c>
      <c r="R141" s="5">
        <v>3</v>
      </c>
      <c r="S141" s="5">
        <v>776</v>
      </c>
      <c r="T141" s="4"/>
      <c r="U141" s="4"/>
      <c r="V141" s="4"/>
      <c r="W141" s="4"/>
    </row>
    <row r="142" spans="1:23" x14ac:dyDescent="0.25">
      <c r="A142" s="7">
        <v>2014</v>
      </c>
      <c r="B142" s="4" t="s">
        <v>35</v>
      </c>
      <c r="C142" s="4" t="s">
        <v>7</v>
      </c>
      <c r="D142" s="5">
        <v>120129</v>
      </c>
      <c r="E142" s="3">
        <v>7619</v>
      </c>
      <c r="F142" s="5">
        <f>+Tabla2[[#This Row],[10 VEN.]]+Tabla2[[#This Row],[10 AP]]</f>
        <v>127748</v>
      </c>
      <c r="G142" s="5">
        <v>133</v>
      </c>
      <c r="H142" s="3">
        <v>133</v>
      </c>
      <c r="I142" s="5">
        <f>+Tabla2[[#This Row],[15 VEN]]+Tabla2[[#This Row],[15 AP]]</f>
        <v>266</v>
      </c>
      <c r="J142" s="5">
        <v>0</v>
      </c>
      <c r="K142" s="3">
        <v>3</v>
      </c>
      <c r="L142" s="5">
        <f>+Tabla2[[#This Row],[30 VEN.]]+Tabla2[[#This Row],[30 AP]]</f>
        <v>3</v>
      </c>
      <c r="M142" s="5">
        <v>2262</v>
      </c>
      <c r="N142" s="3">
        <v>1446</v>
      </c>
      <c r="O142" s="5">
        <f>+Tabla2[[#This Row],[45 VEN.]]+Tabla2[[#This Row],[45 AP]]</f>
        <v>3708</v>
      </c>
      <c r="P142" s="6">
        <f>+Tabla2[[#This Row],[45 TOT]]+Tabla2[[#This Row],[30 TOT ]]+Tabla2[[#This Row],[15 TOT]]+Tabla2[[#This Row],[10 TOT]]</f>
        <v>131725</v>
      </c>
      <c r="Q142" s="5">
        <v>34750</v>
      </c>
      <c r="R142" s="5">
        <v>774</v>
      </c>
      <c r="S142" s="5">
        <v>35524</v>
      </c>
      <c r="T142" s="4"/>
      <c r="U142" s="4"/>
      <c r="V142" s="4"/>
      <c r="W142" s="4"/>
    </row>
    <row r="143" spans="1:23" x14ac:dyDescent="0.25">
      <c r="A143" s="7">
        <v>2014</v>
      </c>
      <c r="B143" s="4" t="s">
        <v>35</v>
      </c>
      <c r="C143" s="4" t="s">
        <v>63</v>
      </c>
      <c r="D143" s="5">
        <v>400</v>
      </c>
      <c r="E143" s="3">
        <v>0</v>
      </c>
      <c r="F143" s="5">
        <f>+Tabla2[[#This Row],[10 VEN.]]+Tabla2[[#This Row],[10 AP]]</f>
        <v>400</v>
      </c>
      <c r="G143" s="5">
        <v>0</v>
      </c>
      <c r="H143" s="3">
        <v>0</v>
      </c>
      <c r="I143" s="5">
        <f>+Tabla2[[#This Row],[15 VEN]]+Tabla2[[#This Row],[15 AP]]</f>
        <v>0</v>
      </c>
      <c r="J143" s="5">
        <v>0</v>
      </c>
      <c r="K143" s="3">
        <v>0</v>
      </c>
      <c r="L143" s="5">
        <f>+Tabla2[[#This Row],[30 VEN.]]+Tabla2[[#This Row],[30 AP]]</f>
        <v>0</v>
      </c>
      <c r="M143" s="5">
        <v>100</v>
      </c>
      <c r="N143" s="3">
        <v>0</v>
      </c>
      <c r="O143" s="5">
        <f>+Tabla2[[#This Row],[45 VEN.]]+Tabla2[[#This Row],[45 AP]]</f>
        <v>100</v>
      </c>
      <c r="P143" s="6">
        <f>+Tabla2[[#This Row],[45 TOT]]+Tabla2[[#This Row],[30 TOT ]]+Tabla2[[#This Row],[15 TOT]]+Tabla2[[#This Row],[10 TOT]]</f>
        <v>500</v>
      </c>
      <c r="Q143" s="5">
        <v>0</v>
      </c>
      <c r="R143" s="5">
        <v>0</v>
      </c>
      <c r="S143" s="5">
        <v>0</v>
      </c>
      <c r="T143" s="4"/>
      <c r="U143" s="4"/>
      <c r="V143" s="4"/>
      <c r="W143" s="4"/>
    </row>
    <row r="144" spans="1:23" x14ac:dyDescent="0.25">
      <c r="A144" s="7">
        <v>2014</v>
      </c>
      <c r="B144" s="4" t="s">
        <v>35</v>
      </c>
      <c r="C144" s="4" t="s">
        <v>27</v>
      </c>
      <c r="D144" s="5">
        <v>7092</v>
      </c>
      <c r="E144" s="3">
        <v>371</v>
      </c>
      <c r="F144" s="5">
        <f>+Tabla2[[#This Row],[10 VEN.]]+Tabla2[[#This Row],[10 AP]]</f>
        <v>7463</v>
      </c>
      <c r="G144" s="5">
        <v>0</v>
      </c>
      <c r="H144" s="3">
        <v>0</v>
      </c>
      <c r="I144" s="5">
        <f>+Tabla2[[#This Row],[15 VEN]]+Tabla2[[#This Row],[15 AP]]</f>
        <v>0</v>
      </c>
      <c r="J144" s="5">
        <v>0</v>
      </c>
      <c r="K144" s="3">
        <v>0</v>
      </c>
      <c r="L144" s="5">
        <f>+Tabla2[[#This Row],[30 VEN.]]+Tabla2[[#This Row],[30 AP]]</f>
        <v>0</v>
      </c>
      <c r="M144" s="5">
        <v>56</v>
      </c>
      <c r="N144" s="3">
        <v>2</v>
      </c>
      <c r="O144" s="5">
        <f>+Tabla2[[#This Row],[45 VEN.]]+Tabla2[[#This Row],[45 AP]]</f>
        <v>58</v>
      </c>
      <c r="P144" s="6">
        <f>+Tabla2[[#This Row],[45 TOT]]+Tabla2[[#This Row],[30 TOT ]]+Tabla2[[#This Row],[15 TOT]]+Tabla2[[#This Row],[10 TOT]]</f>
        <v>7521</v>
      </c>
      <c r="Q144" s="5">
        <v>54</v>
      </c>
      <c r="R144" s="5">
        <v>4</v>
      </c>
      <c r="S144" s="5">
        <v>58</v>
      </c>
      <c r="T144" s="4"/>
      <c r="U144" s="4"/>
      <c r="V144" s="4"/>
      <c r="W144" s="4"/>
    </row>
    <row r="145" spans="1:23" x14ac:dyDescent="0.25">
      <c r="A145" s="7">
        <v>2014</v>
      </c>
      <c r="B145" s="4" t="s">
        <v>35</v>
      </c>
      <c r="C145" s="4" t="s">
        <v>5</v>
      </c>
      <c r="D145" s="5">
        <v>1083</v>
      </c>
      <c r="E145" s="3">
        <v>879</v>
      </c>
      <c r="F145" s="5">
        <f>+Tabla2[[#This Row],[10 VEN.]]+Tabla2[[#This Row],[10 AP]]</f>
        <v>1962</v>
      </c>
      <c r="G145" s="5">
        <v>0</v>
      </c>
      <c r="H145" s="3">
        <v>0</v>
      </c>
      <c r="I145" s="5">
        <f>+Tabla2[[#This Row],[15 VEN]]+Tabla2[[#This Row],[15 AP]]</f>
        <v>0</v>
      </c>
      <c r="J145" s="5">
        <v>0</v>
      </c>
      <c r="K145" s="3">
        <v>0</v>
      </c>
      <c r="L145" s="5">
        <f>+Tabla2[[#This Row],[30 VEN.]]+Tabla2[[#This Row],[30 AP]]</f>
        <v>0</v>
      </c>
      <c r="M145" s="5">
        <v>53</v>
      </c>
      <c r="N145" s="3">
        <v>25</v>
      </c>
      <c r="O145" s="5">
        <f>+Tabla2[[#This Row],[45 VEN.]]+Tabla2[[#This Row],[45 AP]]</f>
        <v>78</v>
      </c>
      <c r="P145" s="6">
        <f>+Tabla2[[#This Row],[45 TOT]]+Tabla2[[#This Row],[30 TOT ]]+Tabla2[[#This Row],[15 TOT]]+Tabla2[[#This Row],[10 TOT]]</f>
        <v>2040</v>
      </c>
      <c r="Q145" s="5">
        <v>0</v>
      </c>
      <c r="R145" s="5">
        <v>0</v>
      </c>
      <c r="S145" s="5">
        <v>0</v>
      </c>
      <c r="T145" s="4"/>
      <c r="U145" s="4"/>
      <c r="V145" s="4"/>
      <c r="W145" s="4"/>
    </row>
    <row r="146" spans="1:23" x14ac:dyDescent="0.25">
      <c r="A146" s="7">
        <v>2014</v>
      </c>
      <c r="B146" s="4" t="s">
        <v>35</v>
      </c>
      <c r="C146" s="4" t="s">
        <v>28</v>
      </c>
      <c r="D146" s="5">
        <v>0</v>
      </c>
      <c r="E146" s="3">
        <v>0</v>
      </c>
      <c r="F146" s="5">
        <f>+Tabla2[[#This Row],[10 VEN.]]+Tabla2[[#This Row],[10 AP]]</f>
        <v>0</v>
      </c>
      <c r="G146" s="5">
        <v>0</v>
      </c>
      <c r="H146" s="3">
        <v>0</v>
      </c>
      <c r="I146" s="5">
        <f>+Tabla2[[#This Row],[15 VEN]]+Tabla2[[#This Row],[15 AP]]</f>
        <v>0</v>
      </c>
      <c r="J146" s="5">
        <v>0</v>
      </c>
      <c r="K146" s="3">
        <v>0</v>
      </c>
      <c r="L146" s="5">
        <f>+Tabla2[[#This Row],[30 VEN.]]+Tabla2[[#This Row],[30 AP]]</f>
        <v>0</v>
      </c>
      <c r="M146" s="5">
        <v>46</v>
      </c>
      <c r="N146" s="3">
        <v>0</v>
      </c>
      <c r="O146" s="5">
        <f>+Tabla2[[#This Row],[45 VEN.]]+Tabla2[[#This Row],[45 AP]]</f>
        <v>46</v>
      </c>
      <c r="P146" s="6">
        <f>+Tabla2[[#This Row],[45 TOT]]+Tabla2[[#This Row],[30 TOT ]]+Tabla2[[#This Row],[15 TOT]]+Tabla2[[#This Row],[10 TOT]]</f>
        <v>46</v>
      </c>
      <c r="Q146" s="5"/>
      <c r="S146" s="5"/>
      <c r="T146" s="4"/>
      <c r="U146" s="4"/>
      <c r="V146" s="4"/>
      <c r="W146" s="4"/>
    </row>
    <row r="147" spans="1:23" x14ac:dyDescent="0.25">
      <c r="A147" s="7">
        <v>2014</v>
      </c>
      <c r="B147" s="4" t="s">
        <v>36</v>
      </c>
      <c r="C147" s="4" t="s">
        <v>8</v>
      </c>
      <c r="D147" s="5">
        <v>67740</v>
      </c>
      <c r="E147" s="3">
        <v>1462</v>
      </c>
      <c r="F147" s="5">
        <f>+Tabla2[[#This Row],[10 VEN.]]+Tabla2[[#This Row],[10 AP]]</f>
        <v>69202</v>
      </c>
      <c r="G147" s="5">
        <v>0</v>
      </c>
      <c r="H147" s="3">
        <v>21</v>
      </c>
      <c r="I147" s="5">
        <f>+Tabla2[[#This Row],[15 VEN]]+Tabla2[[#This Row],[15 AP]]</f>
        <v>21</v>
      </c>
      <c r="J147" s="5">
        <v>0</v>
      </c>
      <c r="K147" s="3">
        <v>0</v>
      </c>
      <c r="L147" s="5">
        <f>+Tabla2[[#This Row],[30 VEN.]]+Tabla2[[#This Row],[30 AP]]</f>
        <v>0</v>
      </c>
      <c r="M147" s="5">
        <v>147</v>
      </c>
      <c r="N147" s="3">
        <v>67</v>
      </c>
      <c r="O147" s="5">
        <f>+Tabla2[[#This Row],[45 VEN.]]+Tabla2[[#This Row],[45 AP]]</f>
        <v>214</v>
      </c>
      <c r="P147" s="6">
        <f>+Tabla2[[#This Row],[45 TOT]]+Tabla2[[#This Row],[30 TOT ]]+Tabla2[[#This Row],[15 TOT]]+Tabla2[[#This Row],[10 TOT]]</f>
        <v>69437</v>
      </c>
      <c r="Q147" s="5">
        <v>2913</v>
      </c>
      <c r="R147" s="5">
        <v>3</v>
      </c>
      <c r="S147" s="5">
        <v>2916</v>
      </c>
      <c r="T147" s="4"/>
      <c r="U147" s="4"/>
      <c r="V147" s="4"/>
      <c r="W147" s="4"/>
    </row>
    <row r="148" spans="1:23" x14ac:dyDescent="0.25">
      <c r="A148" s="7">
        <v>2014</v>
      </c>
      <c r="B148" s="4" t="s">
        <v>36</v>
      </c>
      <c r="C148" s="4" t="s">
        <v>3</v>
      </c>
      <c r="D148" s="5">
        <v>52138</v>
      </c>
      <c r="E148" s="3">
        <v>3789</v>
      </c>
      <c r="F148" s="5">
        <f>+Tabla2[[#This Row],[10 VEN.]]+Tabla2[[#This Row],[10 AP]]</f>
        <v>55927</v>
      </c>
      <c r="G148" s="5">
        <v>7</v>
      </c>
      <c r="H148" s="3">
        <v>24</v>
      </c>
      <c r="I148" s="5">
        <f>+Tabla2[[#This Row],[15 VEN]]+Tabla2[[#This Row],[15 AP]]</f>
        <v>31</v>
      </c>
      <c r="J148" s="5">
        <v>1</v>
      </c>
      <c r="K148" s="3">
        <v>5</v>
      </c>
      <c r="L148" s="5">
        <f>+Tabla2[[#This Row],[30 VEN.]]+Tabla2[[#This Row],[30 AP]]</f>
        <v>6</v>
      </c>
      <c r="M148" s="5">
        <v>189</v>
      </c>
      <c r="N148" s="3">
        <v>28</v>
      </c>
      <c r="O148" s="5">
        <f>+Tabla2[[#This Row],[45 VEN.]]+Tabla2[[#This Row],[45 AP]]</f>
        <v>217</v>
      </c>
      <c r="P148" s="6">
        <f>+Tabla2[[#This Row],[45 TOT]]+Tabla2[[#This Row],[30 TOT ]]+Tabla2[[#This Row],[15 TOT]]+Tabla2[[#This Row],[10 TOT]]</f>
        <v>56181</v>
      </c>
      <c r="Q148" s="5">
        <v>739</v>
      </c>
      <c r="R148" s="5">
        <v>0</v>
      </c>
      <c r="S148" s="5">
        <v>739</v>
      </c>
      <c r="T148" s="4"/>
      <c r="U148" s="4"/>
      <c r="V148" s="4"/>
      <c r="W148" s="4"/>
    </row>
    <row r="149" spans="1:23" x14ac:dyDescent="0.25">
      <c r="A149" s="7">
        <v>2014</v>
      </c>
      <c r="B149" s="4" t="s">
        <v>36</v>
      </c>
      <c r="C149" s="4" t="s">
        <v>11</v>
      </c>
      <c r="D149" s="5">
        <v>3857</v>
      </c>
      <c r="E149" s="3">
        <v>787</v>
      </c>
      <c r="F149" s="5">
        <f>+Tabla2[[#This Row],[10 VEN.]]+Tabla2[[#This Row],[10 AP]]</f>
        <v>4644</v>
      </c>
      <c r="G149" s="5">
        <v>1</v>
      </c>
      <c r="H149" s="3">
        <v>6</v>
      </c>
      <c r="I149" s="5">
        <f>+Tabla2[[#This Row],[15 VEN]]+Tabla2[[#This Row],[15 AP]]</f>
        <v>7</v>
      </c>
      <c r="J149" s="5">
        <v>7</v>
      </c>
      <c r="K149" s="3">
        <v>15</v>
      </c>
      <c r="L149" s="5">
        <f>+Tabla2[[#This Row],[30 VEN.]]+Tabla2[[#This Row],[30 AP]]</f>
        <v>22</v>
      </c>
      <c r="M149" s="5">
        <v>39</v>
      </c>
      <c r="N149" s="3">
        <v>37</v>
      </c>
      <c r="O149" s="5">
        <f>+Tabla2[[#This Row],[45 VEN.]]+Tabla2[[#This Row],[45 AP]]</f>
        <v>76</v>
      </c>
      <c r="P149" s="6">
        <f>+Tabla2[[#This Row],[45 TOT]]+Tabla2[[#This Row],[30 TOT ]]+Tabla2[[#This Row],[15 TOT]]+Tabla2[[#This Row],[10 TOT]]</f>
        <v>4749</v>
      </c>
      <c r="Q149" s="5">
        <v>250</v>
      </c>
      <c r="R149" s="5">
        <v>0</v>
      </c>
      <c r="S149" s="5">
        <v>250</v>
      </c>
      <c r="T149" s="4"/>
      <c r="U149" s="4"/>
      <c r="V149" s="4"/>
      <c r="W149" s="4"/>
    </row>
    <row r="150" spans="1:23" x14ac:dyDescent="0.25">
      <c r="A150" s="7">
        <v>2014</v>
      </c>
      <c r="B150" s="4" t="s">
        <v>36</v>
      </c>
      <c r="C150" s="4" t="s">
        <v>13</v>
      </c>
      <c r="D150" s="5">
        <v>52421</v>
      </c>
      <c r="E150" s="3">
        <v>1838</v>
      </c>
      <c r="F150" s="5">
        <f>+Tabla2[[#This Row],[10 VEN.]]+Tabla2[[#This Row],[10 AP]]</f>
        <v>54259</v>
      </c>
      <c r="G150" s="5">
        <v>14</v>
      </c>
      <c r="H150" s="3">
        <v>27</v>
      </c>
      <c r="I150" s="5">
        <f>+Tabla2[[#This Row],[15 VEN]]+Tabla2[[#This Row],[15 AP]]</f>
        <v>41</v>
      </c>
      <c r="J150" s="5">
        <v>1</v>
      </c>
      <c r="K150" s="3">
        <v>7</v>
      </c>
      <c r="L150" s="5">
        <f>+Tabla2[[#This Row],[30 VEN.]]+Tabla2[[#This Row],[30 AP]]</f>
        <v>8</v>
      </c>
      <c r="M150" s="5">
        <v>165</v>
      </c>
      <c r="N150" s="3">
        <v>47</v>
      </c>
      <c r="O150" s="5">
        <f>+Tabla2[[#This Row],[45 VEN.]]+Tabla2[[#This Row],[45 AP]]</f>
        <v>212</v>
      </c>
      <c r="P150" s="6">
        <f>+Tabla2[[#This Row],[45 TOT]]+Tabla2[[#This Row],[30 TOT ]]+Tabla2[[#This Row],[15 TOT]]+Tabla2[[#This Row],[10 TOT]]</f>
        <v>54520</v>
      </c>
      <c r="Q150" s="5">
        <v>1215</v>
      </c>
      <c r="R150" s="5">
        <v>0</v>
      </c>
      <c r="S150" s="5">
        <v>1215</v>
      </c>
      <c r="T150" s="4"/>
      <c r="U150" s="4"/>
      <c r="V150" s="4"/>
      <c r="W150" s="4"/>
    </row>
    <row r="151" spans="1:23" x14ac:dyDescent="0.25">
      <c r="A151" s="7">
        <v>2014</v>
      </c>
      <c r="B151" s="4" t="s">
        <v>36</v>
      </c>
      <c r="C151" s="4" t="s">
        <v>5</v>
      </c>
      <c r="D151" s="5">
        <v>10928</v>
      </c>
      <c r="E151" s="3">
        <v>2456</v>
      </c>
      <c r="F151" s="5">
        <f>+Tabla2[[#This Row],[10 VEN.]]+Tabla2[[#This Row],[10 AP]]</f>
        <v>13384</v>
      </c>
      <c r="G151" s="5">
        <v>11</v>
      </c>
      <c r="H151" s="3">
        <v>18</v>
      </c>
      <c r="I151" s="5">
        <f>+Tabla2[[#This Row],[15 VEN]]+Tabla2[[#This Row],[15 AP]]</f>
        <v>29</v>
      </c>
      <c r="J151" s="5">
        <v>1</v>
      </c>
      <c r="K151" s="3">
        <v>2</v>
      </c>
      <c r="L151" s="5">
        <f>+Tabla2[[#This Row],[30 VEN.]]+Tabla2[[#This Row],[30 AP]]</f>
        <v>3</v>
      </c>
      <c r="M151" s="5">
        <v>180</v>
      </c>
      <c r="N151" s="3">
        <v>46</v>
      </c>
      <c r="O151" s="5">
        <f>+Tabla2[[#This Row],[45 VEN.]]+Tabla2[[#This Row],[45 AP]]</f>
        <v>226</v>
      </c>
      <c r="P151" s="6">
        <f>+Tabla2[[#This Row],[45 TOT]]+Tabla2[[#This Row],[30 TOT ]]+Tabla2[[#This Row],[15 TOT]]+Tabla2[[#This Row],[10 TOT]]</f>
        <v>13642</v>
      </c>
      <c r="Q151" s="5">
        <v>571</v>
      </c>
      <c r="R151" s="5">
        <v>0</v>
      </c>
      <c r="S151" s="5">
        <v>571</v>
      </c>
      <c r="T151" s="4"/>
      <c r="U151" s="4"/>
      <c r="V151" s="4"/>
      <c r="W151" s="4"/>
    </row>
    <row r="152" spans="1:23" x14ac:dyDescent="0.25">
      <c r="A152" s="7">
        <v>2014</v>
      </c>
      <c r="B152" s="4" t="s">
        <v>36</v>
      </c>
      <c r="C152" s="4" t="s">
        <v>9</v>
      </c>
      <c r="D152" s="5">
        <v>21541</v>
      </c>
      <c r="E152" s="3">
        <v>9595</v>
      </c>
      <c r="F152" s="5">
        <f>+Tabla2[[#This Row],[10 VEN.]]+Tabla2[[#This Row],[10 AP]]</f>
        <v>31136</v>
      </c>
      <c r="G152" s="5">
        <v>8</v>
      </c>
      <c r="H152" s="3">
        <v>59</v>
      </c>
      <c r="I152" s="5">
        <f>+Tabla2[[#This Row],[15 VEN]]+Tabla2[[#This Row],[15 AP]]</f>
        <v>67</v>
      </c>
      <c r="J152" s="5">
        <v>0</v>
      </c>
      <c r="K152" s="3">
        <v>1</v>
      </c>
      <c r="L152" s="5">
        <f>+Tabla2[[#This Row],[30 VEN.]]+Tabla2[[#This Row],[30 AP]]</f>
        <v>1</v>
      </c>
      <c r="M152" s="5">
        <v>24</v>
      </c>
      <c r="N152" s="3">
        <v>12</v>
      </c>
      <c r="O152" s="5">
        <f>+Tabla2[[#This Row],[45 VEN.]]+Tabla2[[#This Row],[45 AP]]</f>
        <v>36</v>
      </c>
      <c r="P152" s="6">
        <f>+Tabla2[[#This Row],[45 TOT]]+Tabla2[[#This Row],[30 TOT ]]+Tabla2[[#This Row],[15 TOT]]+Tabla2[[#This Row],[10 TOT]]</f>
        <v>31240</v>
      </c>
      <c r="Q152" s="5">
        <v>338</v>
      </c>
      <c r="R152" s="5">
        <v>0</v>
      </c>
      <c r="S152" s="5">
        <v>338</v>
      </c>
      <c r="T152" s="4"/>
      <c r="U152" s="4"/>
      <c r="V152" s="4"/>
      <c r="W152" s="4"/>
    </row>
    <row r="153" spans="1:23" x14ac:dyDescent="0.25">
      <c r="A153" s="7">
        <v>2014</v>
      </c>
      <c r="B153" s="4" t="s">
        <v>36</v>
      </c>
      <c r="C153" s="4" t="s">
        <v>64</v>
      </c>
      <c r="D153" s="5">
        <v>57212</v>
      </c>
      <c r="E153" s="3">
        <v>2860</v>
      </c>
      <c r="F153" s="5">
        <f>+Tabla2[[#This Row],[10 VEN.]]+Tabla2[[#This Row],[10 AP]]</f>
        <v>60072</v>
      </c>
      <c r="G153" s="5">
        <v>0</v>
      </c>
      <c r="H153" s="3">
        <v>6</v>
      </c>
      <c r="I153" s="5">
        <f>+Tabla2[[#This Row],[15 VEN]]+Tabla2[[#This Row],[15 AP]]</f>
        <v>6</v>
      </c>
      <c r="J153" s="5">
        <v>0</v>
      </c>
      <c r="K153" s="3">
        <v>0</v>
      </c>
      <c r="L153" s="5">
        <f>+Tabla2[[#This Row],[30 VEN.]]+Tabla2[[#This Row],[30 AP]]</f>
        <v>0</v>
      </c>
      <c r="M153" s="5">
        <v>160</v>
      </c>
      <c r="N153" s="3">
        <v>109</v>
      </c>
      <c r="O153" s="5">
        <f>+Tabla2[[#This Row],[45 VEN.]]+Tabla2[[#This Row],[45 AP]]</f>
        <v>269</v>
      </c>
      <c r="P153" s="6">
        <f>+Tabla2[[#This Row],[45 TOT]]+Tabla2[[#This Row],[30 TOT ]]+Tabla2[[#This Row],[15 TOT]]+Tabla2[[#This Row],[10 TOT]]</f>
        <v>60347</v>
      </c>
      <c r="Q153" s="5">
        <v>603</v>
      </c>
      <c r="R153" s="5">
        <v>0</v>
      </c>
      <c r="S153" s="5">
        <v>603</v>
      </c>
      <c r="T153" s="4"/>
      <c r="U153" s="4"/>
      <c r="V153" s="4"/>
      <c r="W153" s="4"/>
    </row>
    <row r="154" spans="1:23" x14ac:dyDescent="0.25">
      <c r="A154" s="7">
        <v>2014</v>
      </c>
      <c r="B154" s="4" t="s">
        <v>36</v>
      </c>
      <c r="C154" s="4" t="s">
        <v>7</v>
      </c>
      <c r="D154" s="5">
        <v>56760</v>
      </c>
      <c r="E154" s="3">
        <v>856</v>
      </c>
      <c r="F154" s="5">
        <f>+Tabla2[[#This Row],[10 VEN.]]+Tabla2[[#This Row],[10 AP]]</f>
        <v>57616</v>
      </c>
      <c r="G154" s="5">
        <v>44</v>
      </c>
      <c r="H154" s="3">
        <v>63</v>
      </c>
      <c r="I154" s="5">
        <f>+Tabla2[[#This Row],[15 VEN]]+Tabla2[[#This Row],[15 AP]]</f>
        <v>107</v>
      </c>
      <c r="J154" s="5">
        <v>1</v>
      </c>
      <c r="K154" s="3">
        <v>7</v>
      </c>
      <c r="L154" s="5">
        <f>+Tabla2[[#This Row],[30 VEN.]]+Tabla2[[#This Row],[30 AP]]</f>
        <v>8</v>
      </c>
      <c r="M154" s="5">
        <v>305</v>
      </c>
      <c r="N154" s="3">
        <v>57</v>
      </c>
      <c r="O154" s="5">
        <f>+Tabla2[[#This Row],[45 VEN.]]+Tabla2[[#This Row],[45 AP]]</f>
        <v>362</v>
      </c>
      <c r="P154" s="6">
        <f>+Tabla2[[#This Row],[45 TOT]]+Tabla2[[#This Row],[30 TOT ]]+Tabla2[[#This Row],[15 TOT]]+Tabla2[[#This Row],[10 TOT]]</f>
        <v>58093</v>
      </c>
      <c r="Q154" s="5">
        <v>2285</v>
      </c>
      <c r="R154" s="5">
        <v>0</v>
      </c>
      <c r="S154" s="5">
        <v>2285</v>
      </c>
      <c r="T154" s="4"/>
      <c r="U154" s="4"/>
      <c r="V154" s="4"/>
      <c r="W154" s="4"/>
    </row>
    <row r="155" spans="1:23" x14ac:dyDescent="0.25">
      <c r="A155" s="7">
        <v>2014</v>
      </c>
      <c r="B155" s="4" t="s">
        <v>36</v>
      </c>
      <c r="C155" s="4" t="s">
        <v>17</v>
      </c>
      <c r="D155" s="5">
        <v>0</v>
      </c>
      <c r="E155" s="3">
        <v>0</v>
      </c>
      <c r="F155" s="5">
        <f>+Tabla2[[#This Row],[10 VEN.]]+Tabla2[[#This Row],[10 AP]]</f>
        <v>0</v>
      </c>
      <c r="G155" s="5">
        <v>20</v>
      </c>
      <c r="H155" s="3">
        <v>40</v>
      </c>
      <c r="I155" s="5">
        <f>+Tabla2[[#This Row],[15 VEN]]+Tabla2[[#This Row],[15 AP]]</f>
        <v>60</v>
      </c>
      <c r="J155" s="5">
        <v>0</v>
      </c>
      <c r="K155" s="3">
        <v>0</v>
      </c>
      <c r="L155" s="5">
        <f>+Tabla2[[#This Row],[30 VEN.]]+Tabla2[[#This Row],[30 AP]]</f>
        <v>0</v>
      </c>
      <c r="M155" s="5">
        <v>0</v>
      </c>
      <c r="N155" s="3">
        <v>0</v>
      </c>
      <c r="O155" s="5">
        <f>+Tabla2[[#This Row],[45 VEN.]]+Tabla2[[#This Row],[45 AP]]</f>
        <v>0</v>
      </c>
      <c r="P155" s="6">
        <f>+Tabla2[[#This Row],[45 TOT]]+Tabla2[[#This Row],[30 TOT ]]+Tabla2[[#This Row],[15 TOT]]+Tabla2[[#This Row],[10 TOT]]</f>
        <v>60</v>
      </c>
      <c r="Q155" s="5">
        <v>0</v>
      </c>
      <c r="R155" s="5">
        <v>0</v>
      </c>
      <c r="S155" s="5">
        <v>0</v>
      </c>
      <c r="T155" s="4"/>
      <c r="U155" s="4"/>
      <c r="V155" s="4"/>
      <c r="W155" s="4"/>
    </row>
    <row r="156" spans="1:23" x14ac:dyDescent="0.25">
      <c r="A156" s="7">
        <v>2014</v>
      </c>
      <c r="B156" s="4" t="s">
        <v>37</v>
      </c>
      <c r="C156" s="4" t="s">
        <v>3</v>
      </c>
      <c r="D156" s="5">
        <v>73163</v>
      </c>
      <c r="E156" s="3">
        <v>376</v>
      </c>
      <c r="F156" s="5">
        <f>+Tabla2[[#This Row],[10 VEN.]]+Tabla2[[#This Row],[10 AP]]</f>
        <v>73539</v>
      </c>
      <c r="G156" s="5">
        <v>123</v>
      </c>
      <c r="H156" s="3">
        <v>318</v>
      </c>
      <c r="I156" s="5">
        <f>+Tabla2[[#This Row],[15 VEN]]+Tabla2[[#This Row],[15 AP]]</f>
        <v>441</v>
      </c>
      <c r="J156" s="5">
        <v>0</v>
      </c>
      <c r="K156" s="3">
        <v>0</v>
      </c>
      <c r="L156" s="5">
        <f>+Tabla2[[#This Row],[30 VEN.]]+Tabla2[[#This Row],[30 AP]]</f>
        <v>0</v>
      </c>
      <c r="M156" s="5">
        <v>103</v>
      </c>
      <c r="N156" s="3">
        <v>44</v>
      </c>
      <c r="O156" s="5">
        <f>+Tabla2[[#This Row],[45 VEN.]]+Tabla2[[#This Row],[45 AP]]</f>
        <v>147</v>
      </c>
      <c r="P156" s="6">
        <f>+Tabla2[[#This Row],[45 TOT]]+Tabla2[[#This Row],[30 TOT ]]+Tabla2[[#This Row],[15 TOT]]+Tabla2[[#This Row],[10 TOT]]</f>
        <v>74127</v>
      </c>
      <c r="Q156" s="5">
        <v>0</v>
      </c>
      <c r="R156" s="5">
        <v>0</v>
      </c>
      <c r="S156" s="5">
        <v>0</v>
      </c>
      <c r="T156" s="4"/>
      <c r="U156" s="4"/>
      <c r="V156" s="4"/>
      <c r="W156" s="4"/>
    </row>
    <row r="157" spans="1:23" x14ac:dyDescent="0.25">
      <c r="A157" s="7">
        <v>2014</v>
      </c>
      <c r="B157" s="4" t="s">
        <v>37</v>
      </c>
      <c r="C157" s="4" t="s">
        <v>19</v>
      </c>
      <c r="D157" s="5">
        <v>98821</v>
      </c>
      <c r="E157" s="3">
        <v>2705</v>
      </c>
      <c r="F157" s="5">
        <f>+Tabla2[[#This Row],[10 VEN.]]+Tabla2[[#This Row],[10 AP]]</f>
        <v>101526</v>
      </c>
      <c r="G157" s="5">
        <v>314</v>
      </c>
      <c r="H157" s="3">
        <v>70</v>
      </c>
      <c r="I157" s="5">
        <f>+Tabla2[[#This Row],[15 VEN]]+Tabla2[[#This Row],[15 AP]]</f>
        <v>384</v>
      </c>
      <c r="J157" s="5">
        <v>0</v>
      </c>
      <c r="K157" s="3">
        <v>2</v>
      </c>
      <c r="L157" s="5">
        <f>+Tabla2[[#This Row],[30 VEN.]]+Tabla2[[#This Row],[30 AP]]</f>
        <v>2</v>
      </c>
      <c r="M157" s="5">
        <v>473</v>
      </c>
      <c r="N157" s="3">
        <v>137</v>
      </c>
      <c r="O157" s="5">
        <f>+Tabla2[[#This Row],[45 VEN.]]+Tabla2[[#This Row],[45 AP]]</f>
        <v>610</v>
      </c>
      <c r="P157" s="6">
        <f>+Tabla2[[#This Row],[45 TOT]]+Tabla2[[#This Row],[30 TOT ]]+Tabla2[[#This Row],[15 TOT]]+Tabla2[[#This Row],[10 TOT]]</f>
        <v>102522</v>
      </c>
      <c r="Q157" s="5">
        <v>3698</v>
      </c>
      <c r="R157" s="5">
        <v>0</v>
      </c>
      <c r="S157" s="5">
        <v>3698</v>
      </c>
      <c r="T157" s="4"/>
      <c r="U157" s="4"/>
      <c r="V157" s="4"/>
      <c r="W157" s="4"/>
    </row>
    <row r="158" spans="1:23" x14ac:dyDescent="0.25">
      <c r="A158" s="7">
        <v>2014</v>
      </c>
      <c r="B158" s="4" t="s">
        <v>37</v>
      </c>
      <c r="C158" s="4" t="s">
        <v>64</v>
      </c>
      <c r="D158" s="5">
        <v>78668</v>
      </c>
      <c r="E158" s="3">
        <v>37</v>
      </c>
      <c r="F158" s="5">
        <f>+Tabla2[[#This Row],[10 VEN.]]+Tabla2[[#This Row],[10 AP]]</f>
        <v>78705</v>
      </c>
      <c r="G158" s="5">
        <v>49</v>
      </c>
      <c r="H158" s="3">
        <v>628</v>
      </c>
      <c r="I158" s="5">
        <f>+Tabla2[[#This Row],[15 VEN]]+Tabla2[[#This Row],[15 AP]]</f>
        <v>677</v>
      </c>
      <c r="J158" s="5">
        <v>0</v>
      </c>
      <c r="K158" s="3">
        <v>0</v>
      </c>
      <c r="L158" s="5">
        <f>+Tabla2[[#This Row],[30 VEN.]]+Tabla2[[#This Row],[30 AP]]</f>
        <v>0</v>
      </c>
      <c r="M158" s="5">
        <v>112</v>
      </c>
      <c r="N158" s="3">
        <v>53</v>
      </c>
      <c r="O158" s="5">
        <f>+Tabla2[[#This Row],[45 VEN.]]+Tabla2[[#This Row],[45 AP]]</f>
        <v>165</v>
      </c>
      <c r="P158" s="6">
        <f>+Tabla2[[#This Row],[45 TOT]]+Tabla2[[#This Row],[30 TOT ]]+Tabla2[[#This Row],[15 TOT]]+Tabla2[[#This Row],[10 TOT]]</f>
        <v>79547</v>
      </c>
      <c r="Q158" s="5">
        <v>7</v>
      </c>
      <c r="R158" s="5">
        <v>0</v>
      </c>
      <c r="S158" s="5">
        <v>7</v>
      </c>
      <c r="T158" s="4"/>
      <c r="U158" s="4"/>
      <c r="V158" s="4"/>
      <c r="W158" s="4"/>
    </row>
    <row r="159" spans="1:23" x14ac:dyDescent="0.25">
      <c r="A159" s="7">
        <v>2014</v>
      </c>
      <c r="B159" s="4" t="s">
        <v>37</v>
      </c>
      <c r="C159" s="4" t="s">
        <v>7</v>
      </c>
      <c r="D159" s="5">
        <v>66014</v>
      </c>
      <c r="E159" s="3">
        <v>2289</v>
      </c>
      <c r="F159" s="5">
        <f>+Tabla2[[#This Row],[10 VEN.]]+Tabla2[[#This Row],[10 AP]]</f>
        <v>68303</v>
      </c>
      <c r="G159" s="5">
        <v>242</v>
      </c>
      <c r="H159" s="3">
        <v>654</v>
      </c>
      <c r="I159" s="5">
        <f>+Tabla2[[#This Row],[15 VEN]]+Tabla2[[#This Row],[15 AP]]</f>
        <v>896</v>
      </c>
      <c r="J159" s="5">
        <v>2</v>
      </c>
      <c r="K159" s="3">
        <v>0</v>
      </c>
      <c r="L159" s="5">
        <f>+Tabla2[[#This Row],[30 VEN.]]+Tabla2[[#This Row],[30 AP]]</f>
        <v>2</v>
      </c>
      <c r="M159" s="5">
        <v>86</v>
      </c>
      <c r="N159" s="3">
        <v>79</v>
      </c>
      <c r="O159" s="5">
        <f>+Tabla2[[#This Row],[45 VEN.]]+Tabla2[[#This Row],[45 AP]]</f>
        <v>165</v>
      </c>
      <c r="P159" s="6">
        <f>+Tabla2[[#This Row],[45 TOT]]+Tabla2[[#This Row],[30 TOT ]]+Tabla2[[#This Row],[15 TOT]]+Tabla2[[#This Row],[10 TOT]]</f>
        <v>69366</v>
      </c>
      <c r="Q159" s="5">
        <v>156</v>
      </c>
      <c r="R159" s="5">
        <v>0</v>
      </c>
      <c r="S159" s="5">
        <v>156</v>
      </c>
      <c r="T159" s="4"/>
      <c r="U159" s="4"/>
      <c r="V159" s="4"/>
      <c r="W159" s="4"/>
    </row>
    <row r="160" spans="1:23" x14ac:dyDescent="0.25">
      <c r="A160" s="7">
        <v>2014</v>
      </c>
      <c r="B160" s="4" t="s">
        <v>38</v>
      </c>
      <c r="C160" s="4" t="s">
        <v>8</v>
      </c>
      <c r="D160" s="5">
        <v>139070</v>
      </c>
      <c r="E160" s="3">
        <v>675</v>
      </c>
      <c r="F160" s="5">
        <f>+Tabla2[[#This Row],[10 VEN.]]+Tabla2[[#This Row],[10 AP]]</f>
        <v>139745</v>
      </c>
      <c r="G160" s="5">
        <v>33</v>
      </c>
      <c r="H160" s="3">
        <v>32</v>
      </c>
      <c r="I160" s="5">
        <f>+Tabla2[[#This Row],[15 VEN]]+Tabla2[[#This Row],[15 AP]]</f>
        <v>65</v>
      </c>
      <c r="J160" s="5">
        <v>0</v>
      </c>
      <c r="K160" s="3">
        <v>0</v>
      </c>
      <c r="L160" s="5">
        <f>+Tabla2[[#This Row],[30 VEN.]]+Tabla2[[#This Row],[30 AP]]</f>
        <v>0</v>
      </c>
      <c r="M160" s="5">
        <v>406</v>
      </c>
      <c r="N160" s="3">
        <v>7</v>
      </c>
      <c r="O160" s="5">
        <f>+Tabla2[[#This Row],[45 VEN.]]+Tabla2[[#This Row],[45 AP]]</f>
        <v>413</v>
      </c>
      <c r="P160" s="6">
        <f>+Tabla2[[#This Row],[45 TOT]]+Tabla2[[#This Row],[30 TOT ]]+Tabla2[[#This Row],[15 TOT]]+Tabla2[[#This Row],[10 TOT]]</f>
        <v>140223</v>
      </c>
      <c r="Q160" s="5">
        <v>548</v>
      </c>
      <c r="R160" s="5">
        <v>0</v>
      </c>
      <c r="S160" s="5">
        <v>548</v>
      </c>
      <c r="T160" s="4"/>
      <c r="U160" s="4"/>
      <c r="V160" s="4"/>
      <c r="W160" s="4"/>
    </row>
    <row r="161" spans="1:23" x14ac:dyDescent="0.25">
      <c r="A161" s="7">
        <v>2014</v>
      </c>
      <c r="B161" s="4" t="s">
        <v>38</v>
      </c>
      <c r="C161" s="4" t="s">
        <v>45</v>
      </c>
      <c r="D161" s="5">
        <v>108971</v>
      </c>
      <c r="E161" s="3">
        <v>1917</v>
      </c>
      <c r="F161" s="5">
        <f>+Tabla2[[#This Row],[10 VEN.]]+Tabla2[[#This Row],[10 AP]]</f>
        <v>110888</v>
      </c>
      <c r="G161" s="5">
        <v>40</v>
      </c>
      <c r="H161" s="3">
        <v>57</v>
      </c>
      <c r="I161" s="5">
        <f>+Tabla2[[#This Row],[15 VEN]]+Tabla2[[#This Row],[15 AP]]</f>
        <v>97</v>
      </c>
      <c r="J161" s="5">
        <v>0</v>
      </c>
      <c r="K161" s="3">
        <v>0</v>
      </c>
      <c r="L161" s="5">
        <f>+Tabla2[[#This Row],[30 VEN.]]+Tabla2[[#This Row],[30 AP]]</f>
        <v>0</v>
      </c>
      <c r="M161" s="5">
        <v>346</v>
      </c>
      <c r="N161" s="3">
        <v>49</v>
      </c>
      <c r="O161" s="5">
        <f>+Tabla2[[#This Row],[45 VEN.]]+Tabla2[[#This Row],[45 AP]]</f>
        <v>395</v>
      </c>
      <c r="P161" s="6">
        <f>+Tabla2[[#This Row],[45 TOT]]+Tabla2[[#This Row],[30 TOT ]]+Tabla2[[#This Row],[15 TOT]]+Tabla2[[#This Row],[10 TOT]]</f>
        <v>111380</v>
      </c>
      <c r="Q161" s="5">
        <v>8</v>
      </c>
      <c r="R161" s="5">
        <v>0</v>
      </c>
      <c r="S161" s="5">
        <v>8</v>
      </c>
      <c r="T161" s="4"/>
      <c r="U161" s="4"/>
      <c r="V161" s="4"/>
      <c r="W161" s="4"/>
    </row>
    <row r="162" spans="1:23" x14ac:dyDescent="0.25">
      <c r="A162" s="7">
        <v>2014</v>
      </c>
      <c r="B162" s="4" t="s">
        <v>38</v>
      </c>
      <c r="C162" s="4" t="s">
        <v>18</v>
      </c>
      <c r="D162" s="5">
        <v>240098</v>
      </c>
      <c r="E162" s="3">
        <v>708</v>
      </c>
      <c r="F162" s="5">
        <f>+Tabla2[[#This Row],[10 VEN.]]+Tabla2[[#This Row],[10 AP]]</f>
        <v>240806</v>
      </c>
      <c r="G162" s="5">
        <v>87</v>
      </c>
      <c r="H162" s="3">
        <v>21</v>
      </c>
      <c r="I162" s="5">
        <f>+Tabla2[[#This Row],[15 VEN]]+Tabla2[[#This Row],[15 AP]]</f>
        <v>108</v>
      </c>
      <c r="J162" s="5">
        <v>0</v>
      </c>
      <c r="K162" s="3">
        <v>0</v>
      </c>
      <c r="L162" s="5">
        <f>+Tabla2[[#This Row],[30 VEN.]]+Tabla2[[#This Row],[30 AP]]</f>
        <v>0</v>
      </c>
      <c r="M162" s="5">
        <v>693</v>
      </c>
      <c r="N162" s="3">
        <v>27</v>
      </c>
      <c r="O162" s="5">
        <f>+Tabla2[[#This Row],[45 VEN.]]+Tabla2[[#This Row],[45 AP]]</f>
        <v>720</v>
      </c>
      <c r="P162" s="6">
        <f>+Tabla2[[#This Row],[45 TOT]]+Tabla2[[#This Row],[30 TOT ]]+Tabla2[[#This Row],[15 TOT]]+Tabla2[[#This Row],[10 TOT]]</f>
        <v>241634</v>
      </c>
      <c r="Q162" s="5">
        <v>656</v>
      </c>
      <c r="R162" s="5">
        <v>0</v>
      </c>
      <c r="S162" s="5">
        <v>656</v>
      </c>
      <c r="T162" s="4"/>
      <c r="U162" s="4"/>
      <c r="V162" s="4"/>
      <c r="W162" s="4"/>
    </row>
    <row r="163" spans="1:23" x14ac:dyDescent="0.25">
      <c r="A163" s="7">
        <v>2014</v>
      </c>
      <c r="B163" s="4" t="s">
        <v>38</v>
      </c>
      <c r="C163" s="4" t="s">
        <v>9</v>
      </c>
      <c r="D163" s="5">
        <v>6534</v>
      </c>
      <c r="E163" s="3">
        <v>2860</v>
      </c>
      <c r="F163" s="5">
        <f>+Tabla2[[#This Row],[10 VEN.]]+Tabla2[[#This Row],[10 AP]]</f>
        <v>9394</v>
      </c>
      <c r="G163" s="5">
        <v>1</v>
      </c>
      <c r="H163" s="3">
        <v>2</v>
      </c>
      <c r="I163" s="5">
        <f>+Tabla2[[#This Row],[15 VEN]]+Tabla2[[#This Row],[15 AP]]</f>
        <v>3</v>
      </c>
      <c r="J163" s="5">
        <v>0</v>
      </c>
      <c r="K163" s="3">
        <v>0</v>
      </c>
      <c r="L163" s="5">
        <f>+Tabla2[[#This Row],[30 VEN.]]+Tabla2[[#This Row],[30 AP]]</f>
        <v>0</v>
      </c>
      <c r="M163" s="5">
        <v>15</v>
      </c>
      <c r="N163" s="3">
        <v>3</v>
      </c>
      <c r="O163" s="5">
        <f>+Tabla2[[#This Row],[45 VEN.]]+Tabla2[[#This Row],[45 AP]]</f>
        <v>18</v>
      </c>
      <c r="P163" s="6">
        <f>+Tabla2[[#This Row],[45 TOT]]+Tabla2[[#This Row],[30 TOT ]]+Tabla2[[#This Row],[15 TOT]]+Tabla2[[#This Row],[10 TOT]]</f>
        <v>9415</v>
      </c>
      <c r="Q163" s="5">
        <v>0</v>
      </c>
      <c r="R163" s="5">
        <v>0</v>
      </c>
      <c r="S163" s="5">
        <v>0</v>
      </c>
      <c r="T163" s="4"/>
      <c r="U163" s="4"/>
      <c r="V163" s="4"/>
      <c r="W163" s="4"/>
    </row>
    <row r="164" spans="1:23" x14ac:dyDescent="0.25">
      <c r="A164" s="7">
        <v>2014</v>
      </c>
      <c r="B164" s="4" t="s">
        <v>38</v>
      </c>
      <c r="C164" s="4" t="s">
        <v>17</v>
      </c>
      <c r="D164" s="5">
        <v>16096</v>
      </c>
      <c r="E164" s="3">
        <v>48</v>
      </c>
      <c r="F164" s="5">
        <f>+Tabla2[[#This Row],[10 VEN.]]+Tabla2[[#This Row],[10 AP]]</f>
        <v>16144</v>
      </c>
      <c r="G164" s="5">
        <v>0</v>
      </c>
      <c r="H164" s="3">
        <v>50</v>
      </c>
      <c r="I164" s="5">
        <f>+Tabla2[[#This Row],[15 VEN]]+Tabla2[[#This Row],[15 AP]]</f>
        <v>50</v>
      </c>
      <c r="J164" s="5">
        <v>0</v>
      </c>
      <c r="K164" s="3">
        <v>0</v>
      </c>
      <c r="L164" s="5">
        <f>+Tabla2[[#This Row],[30 VEN.]]+Tabla2[[#This Row],[30 AP]]</f>
        <v>0</v>
      </c>
      <c r="M164" s="5">
        <v>86</v>
      </c>
      <c r="N164" s="3">
        <v>149</v>
      </c>
      <c r="O164" s="5">
        <f>+Tabla2[[#This Row],[45 VEN.]]+Tabla2[[#This Row],[45 AP]]</f>
        <v>235</v>
      </c>
      <c r="P164" s="6">
        <f>+Tabla2[[#This Row],[45 TOT]]+Tabla2[[#This Row],[30 TOT ]]+Tabla2[[#This Row],[15 TOT]]+Tabla2[[#This Row],[10 TOT]]</f>
        <v>16429</v>
      </c>
      <c r="Q164" s="5">
        <v>6375</v>
      </c>
      <c r="R164" s="5">
        <v>0</v>
      </c>
      <c r="S164" s="5">
        <v>6375</v>
      </c>
      <c r="T164" s="4"/>
      <c r="U164" s="4"/>
      <c r="V164" s="4"/>
      <c r="W164" s="4"/>
    </row>
    <row r="165" spans="1:23" x14ac:dyDescent="0.25">
      <c r="A165" s="7">
        <v>2014</v>
      </c>
      <c r="B165" s="4" t="s">
        <v>38</v>
      </c>
      <c r="C165" s="4" t="s">
        <v>64</v>
      </c>
      <c r="D165" s="5">
        <v>149531</v>
      </c>
      <c r="E165" s="3">
        <v>2422</v>
      </c>
      <c r="F165" s="5">
        <f>+Tabla2[[#This Row],[10 VEN.]]+Tabla2[[#This Row],[10 AP]]</f>
        <v>151953</v>
      </c>
      <c r="G165" s="5">
        <v>0</v>
      </c>
      <c r="H165" s="3">
        <v>0</v>
      </c>
      <c r="I165" s="5">
        <f>+Tabla2[[#This Row],[15 VEN]]+Tabla2[[#This Row],[15 AP]]</f>
        <v>0</v>
      </c>
      <c r="J165" s="5">
        <v>0</v>
      </c>
      <c r="K165" s="3">
        <v>0</v>
      </c>
      <c r="L165" s="5">
        <f>+Tabla2[[#This Row],[30 VEN.]]+Tabla2[[#This Row],[30 AP]]</f>
        <v>0</v>
      </c>
      <c r="M165" s="5">
        <v>394</v>
      </c>
      <c r="N165" s="3">
        <v>25</v>
      </c>
      <c r="O165" s="5">
        <f>+Tabla2[[#This Row],[45 VEN.]]+Tabla2[[#This Row],[45 AP]]</f>
        <v>419</v>
      </c>
      <c r="P165" s="6">
        <f>+Tabla2[[#This Row],[45 TOT]]+Tabla2[[#This Row],[30 TOT ]]+Tabla2[[#This Row],[15 TOT]]+Tabla2[[#This Row],[10 TOT]]</f>
        <v>152372</v>
      </c>
      <c r="Q165" s="5">
        <v>150</v>
      </c>
      <c r="R165" s="5">
        <v>0</v>
      </c>
      <c r="S165" s="5">
        <v>150</v>
      </c>
      <c r="T165" s="4"/>
      <c r="U165" s="4"/>
      <c r="V165" s="4"/>
      <c r="W165" s="4"/>
    </row>
    <row r="166" spans="1:23" x14ac:dyDescent="0.25">
      <c r="A166" s="7">
        <v>2014</v>
      </c>
      <c r="B166" s="4" t="s">
        <v>38</v>
      </c>
      <c r="C166" s="4" t="s">
        <v>7</v>
      </c>
      <c r="D166" s="5">
        <v>187893</v>
      </c>
      <c r="E166" s="3">
        <v>1845</v>
      </c>
      <c r="F166" s="5">
        <f>+Tabla2[[#This Row],[10 VEN.]]+Tabla2[[#This Row],[10 AP]]</f>
        <v>189738</v>
      </c>
      <c r="G166" s="5">
        <v>0</v>
      </c>
      <c r="H166" s="3">
        <v>120</v>
      </c>
      <c r="I166" s="5">
        <f>+Tabla2[[#This Row],[15 VEN]]+Tabla2[[#This Row],[15 AP]]</f>
        <v>120</v>
      </c>
      <c r="J166" s="5">
        <v>0</v>
      </c>
      <c r="K166" s="3">
        <v>0</v>
      </c>
      <c r="L166" s="5">
        <f>+Tabla2[[#This Row],[30 VEN.]]+Tabla2[[#This Row],[30 AP]]</f>
        <v>0</v>
      </c>
      <c r="M166" s="5">
        <v>741</v>
      </c>
      <c r="N166" s="3">
        <v>37</v>
      </c>
      <c r="O166" s="5">
        <f>+Tabla2[[#This Row],[45 VEN.]]+Tabla2[[#This Row],[45 AP]]</f>
        <v>778</v>
      </c>
      <c r="P166" s="6">
        <f>+Tabla2[[#This Row],[45 TOT]]+Tabla2[[#This Row],[30 TOT ]]+Tabla2[[#This Row],[15 TOT]]+Tabla2[[#This Row],[10 TOT]]</f>
        <v>190636</v>
      </c>
      <c r="Q166" s="5">
        <v>2470</v>
      </c>
      <c r="R166" s="5">
        <v>200</v>
      </c>
      <c r="S166" s="5">
        <v>2670</v>
      </c>
      <c r="T166" s="4"/>
      <c r="U166" s="4"/>
      <c r="V166" s="4"/>
      <c r="W166" s="4"/>
    </row>
    <row r="167" spans="1:23" x14ac:dyDescent="0.25">
      <c r="A167" s="7">
        <v>2014</v>
      </c>
      <c r="B167" s="4" t="s">
        <v>38</v>
      </c>
      <c r="C167" s="4" t="s">
        <v>3</v>
      </c>
      <c r="D167" s="5">
        <v>0</v>
      </c>
      <c r="E167" s="3">
        <v>300</v>
      </c>
      <c r="F167" s="5">
        <f>+Tabla2[[#This Row],[10 VEN.]]+Tabla2[[#This Row],[10 AP]]</f>
        <v>300</v>
      </c>
      <c r="G167" s="5">
        <v>34</v>
      </c>
      <c r="H167" s="3">
        <v>63</v>
      </c>
      <c r="I167" s="5">
        <f>+Tabla2[[#This Row],[15 VEN]]+Tabla2[[#This Row],[15 AP]]</f>
        <v>97</v>
      </c>
      <c r="J167" s="5">
        <v>0</v>
      </c>
      <c r="K167" s="3">
        <v>0</v>
      </c>
      <c r="L167" s="5">
        <f>+Tabla2[[#This Row],[30 VEN.]]+Tabla2[[#This Row],[30 AP]]</f>
        <v>0</v>
      </c>
      <c r="M167" s="5">
        <v>0</v>
      </c>
      <c r="N167" s="3">
        <v>0</v>
      </c>
      <c r="O167" s="5">
        <f>+Tabla2[[#This Row],[45 VEN.]]+Tabla2[[#This Row],[45 AP]]</f>
        <v>0</v>
      </c>
      <c r="P167" s="6">
        <f>+Tabla2[[#This Row],[45 TOT]]+Tabla2[[#This Row],[30 TOT ]]+Tabla2[[#This Row],[15 TOT]]+Tabla2[[#This Row],[10 TOT]]</f>
        <v>397</v>
      </c>
      <c r="Q167" s="5">
        <v>0</v>
      </c>
      <c r="R167" s="5">
        <v>0</v>
      </c>
      <c r="S167" s="5">
        <v>0</v>
      </c>
      <c r="T167" s="4"/>
      <c r="U167" s="4"/>
      <c r="V167" s="4"/>
      <c r="W167" s="4"/>
    </row>
    <row r="168" spans="1:23" x14ac:dyDescent="0.25">
      <c r="A168" s="7">
        <v>2014</v>
      </c>
      <c r="B168" s="4" t="s">
        <v>39</v>
      </c>
      <c r="C168" s="4" t="s">
        <v>8</v>
      </c>
      <c r="D168" s="5">
        <v>63908</v>
      </c>
      <c r="E168" s="3">
        <v>701</v>
      </c>
      <c r="F168" s="5">
        <f>+Tabla2[[#This Row],[10 VEN.]]+Tabla2[[#This Row],[10 AP]]</f>
        <v>64609</v>
      </c>
      <c r="G168" s="5">
        <v>44</v>
      </c>
      <c r="H168" s="3">
        <v>348</v>
      </c>
      <c r="I168" s="5">
        <f>+Tabla2[[#This Row],[15 VEN]]+Tabla2[[#This Row],[15 AP]]</f>
        <v>392</v>
      </c>
      <c r="J168" s="5">
        <v>0</v>
      </c>
      <c r="K168" s="3">
        <v>0</v>
      </c>
      <c r="L168" s="5">
        <f>+Tabla2[[#This Row],[30 VEN.]]+Tabla2[[#This Row],[30 AP]]</f>
        <v>0</v>
      </c>
      <c r="M168" s="5">
        <v>75</v>
      </c>
      <c r="N168" s="3">
        <v>73</v>
      </c>
      <c r="O168" s="5">
        <f>+Tabla2[[#This Row],[45 VEN.]]+Tabla2[[#This Row],[45 AP]]</f>
        <v>148</v>
      </c>
      <c r="P168" s="6">
        <f>+Tabla2[[#This Row],[45 TOT]]+Tabla2[[#This Row],[30 TOT ]]+Tabla2[[#This Row],[15 TOT]]+Tabla2[[#This Row],[10 TOT]]</f>
        <v>65149</v>
      </c>
      <c r="Q168" s="5">
        <v>225</v>
      </c>
      <c r="R168" s="5">
        <v>0</v>
      </c>
      <c r="S168" s="5">
        <v>225</v>
      </c>
      <c r="T168" s="4"/>
      <c r="U168" s="4"/>
      <c r="V168" s="4"/>
      <c r="W168" s="4"/>
    </row>
    <row r="169" spans="1:23" x14ac:dyDescent="0.25">
      <c r="A169" s="7">
        <v>2014</v>
      </c>
      <c r="B169" s="4" t="s">
        <v>39</v>
      </c>
      <c r="C169" s="4" t="s">
        <v>28</v>
      </c>
      <c r="D169" s="5">
        <v>7278</v>
      </c>
      <c r="E169" s="3">
        <v>515</v>
      </c>
      <c r="F169" s="5">
        <f>+Tabla2[[#This Row],[10 VEN.]]+Tabla2[[#This Row],[10 AP]]</f>
        <v>7793</v>
      </c>
      <c r="G169" s="5">
        <v>0</v>
      </c>
      <c r="H169" s="3">
        <v>0</v>
      </c>
      <c r="I169" s="5">
        <f>+Tabla2[[#This Row],[15 VEN]]+Tabla2[[#This Row],[15 AP]]</f>
        <v>0</v>
      </c>
      <c r="J169" s="5">
        <v>0</v>
      </c>
      <c r="K169" s="3">
        <v>0</v>
      </c>
      <c r="L169" s="5">
        <f>+Tabla2[[#This Row],[30 VEN.]]+Tabla2[[#This Row],[30 AP]]</f>
        <v>0</v>
      </c>
      <c r="M169" s="5">
        <v>18</v>
      </c>
      <c r="N169" s="3">
        <v>4</v>
      </c>
      <c r="O169" s="5">
        <f>+Tabla2[[#This Row],[45 VEN.]]+Tabla2[[#This Row],[45 AP]]</f>
        <v>22</v>
      </c>
      <c r="P169" s="6">
        <f>+Tabla2[[#This Row],[45 TOT]]+Tabla2[[#This Row],[30 TOT ]]+Tabla2[[#This Row],[15 TOT]]+Tabla2[[#This Row],[10 TOT]]</f>
        <v>7815</v>
      </c>
      <c r="Q169" s="5">
        <v>151</v>
      </c>
      <c r="R169" s="5">
        <v>0</v>
      </c>
      <c r="S169" s="5">
        <v>151</v>
      </c>
      <c r="T169" s="4"/>
      <c r="U169" s="4"/>
      <c r="V169" s="4"/>
      <c r="W169" s="4"/>
    </row>
    <row r="170" spans="1:23" x14ac:dyDescent="0.25">
      <c r="A170" s="7">
        <v>2014</v>
      </c>
      <c r="B170" s="4" t="s">
        <v>39</v>
      </c>
      <c r="C170" s="4" t="s">
        <v>27</v>
      </c>
      <c r="D170" s="5">
        <v>55495</v>
      </c>
      <c r="E170" s="3">
        <v>2850</v>
      </c>
      <c r="F170" s="5">
        <f>+Tabla2[[#This Row],[10 VEN.]]+Tabla2[[#This Row],[10 AP]]</f>
        <v>58345</v>
      </c>
      <c r="G170" s="5">
        <v>50</v>
      </c>
      <c r="H170" s="3">
        <v>54</v>
      </c>
      <c r="I170" s="5">
        <f>+Tabla2[[#This Row],[15 VEN]]+Tabla2[[#This Row],[15 AP]]</f>
        <v>104</v>
      </c>
      <c r="J170" s="5">
        <v>0</v>
      </c>
      <c r="K170" s="3">
        <v>0</v>
      </c>
      <c r="L170" s="5">
        <f>+Tabla2[[#This Row],[30 VEN.]]+Tabla2[[#This Row],[30 AP]]</f>
        <v>0</v>
      </c>
      <c r="M170" s="5">
        <v>74</v>
      </c>
      <c r="N170" s="3">
        <v>4</v>
      </c>
      <c r="O170" s="5">
        <f>+Tabla2[[#This Row],[45 VEN.]]+Tabla2[[#This Row],[45 AP]]</f>
        <v>78</v>
      </c>
      <c r="P170" s="6">
        <f>+Tabla2[[#This Row],[45 TOT]]+Tabla2[[#This Row],[30 TOT ]]+Tabla2[[#This Row],[15 TOT]]+Tabla2[[#This Row],[10 TOT]]</f>
        <v>58527</v>
      </c>
      <c r="Q170" s="5">
        <v>224</v>
      </c>
      <c r="R170" s="5">
        <v>0</v>
      </c>
      <c r="S170" s="5">
        <v>224</v>
      </c>
      <c r="T170" s="4"/>
      <c r="U170" s="4"/>
      <c r="V170" s="4"/>
      <c r="W170" s="4"/>
    </row>
    <row r="171" spans="1:23" x14ac:dyDescent="0.25">
      <c r="A171" s="7">
        <v>2014</v>
      </c>
      <c r="B171" s="4" t="s">
        <v>39</v>
      </c>
      <c r="C171" s="4" t="s">
        <v>29</v>
      </c>
      <c r="D171" s="5">
        <v>63879</v>
      </c>
      <c r="E171" s="3">
        <v>1153</v>
      </c>
      <c r="F171" s="5">
        <f>+Tabla2[[#This Row],[10 VEN.]]+Tabla2[[#This Row],[10 AP]]</f>
        <v>65032</v>
      </c>
      <c r="G171" s="5">
        <v>31</v>
      </c>
      <c r="H171" s="3">
        <v>23</v>
      </c>
      <c r="I171" s="5">
        <f>+Tabla2[[#This Row],[15 VEN]]+Tabla2[[#This Row],[15 AP]]</f>
        <v>54</v>
      </c>
      <c r="J171" s="5">
        <v>0</v>
      </c>
      <c r="K171" s="3">
        <v>0</v>
      </c>
      <c r="L171" s="5">
        <f>+Tabla2[[#This Row],[30 VEN.]]+Tabla2[[#This Row],[30 AP]]</f>
        <v>0</v>
      </c>
      <c r="M171" s="5">
        <v>29</v>
      </c>
      <c r="N171" s="3">
        <v>16</v>
      </c>
      <c r="O171" s="5">
        <f>+Tabla2[[#This Row],[45 VEN.]]+Tabla2[[#This Row],[45 AP]]</f>
        <v>45</v>
      </c>
      <c r="P171" s="6">
        <f>+Tabla2[[#This Row],[45 TOT]]+Tabla2[[#This Row],[30 TOT ]]+Tabla2[[#This Row],[15 TOT]]+Tabla2[[#This Row],[10 TOT]]</f>
        <v>65131</v>
      </c>
      <c r="Q171" s="5">
        <v>8</v>
      </c>
      <c r="R171" s="5">
        <v>0</v>
      </c>
      <c r="S171" s="5">
        <v>8</v>
      </c>
      <c r="T171" s="4"/>
      <c r="U171" s="4"/>
      <c r="V171" s="4"/>
      <c r="W171" s="4"/>
    </row>
    <row r="172" spans="1:23" x14ac:dyDescent="0.25">
      <c r="A172" s="7">
        <v>2014</v>
      </c>
      <c r="B172" s="4" t="s">
        <v>39</v>
      </c>
      <c r="C172" s="4" t="s">
        <v>9</v>
      </c>
      <c r="D172" s="5">
        <v>87023</v>
      </c>
      <c r="E172" s="3">
        <v>20274</v>
      </c>
      <c r="F172" s="5">
        <f>+Tabla2[[#This Row],[10 VEN.]]+Tabla2[[#This Row],[10 AP]]</f>
        <v>107297</v>
      </c>
      <c r="G172" s="5">
        <v>20</v>
      </c>
      <c r="H172" s="3">
        <v>143</v>
      </c>
      <c r="I172" s="5">
        <f>+Tabla2[[#This Row],[15 VEN]]+Tabla2[[#This Row],[15 AP]]</f>
        <v>163</v>
      </c>
      <c r="J172" s="5">
        <v>0</v>
      </c>
      <c r="K172" s="3">
        <v>0</v>
      </c>
      <c r="L172" s="5">
        <f>+Tabla2[[#This Row],[30 VEN.]]+Tabla2[[#This Row],[30 AP]]</f>
        <v>0</v>
      </c>
      <c r="M172" s="5">
        <v>73</v>
      </c>
      <c r="N172" s="3">
        <v>3</v>
      </c>
      <c r="O172" s="5">
        <f>+Tabla2[[#This Row],[45 VEN.]]+Tabla2[[#This Row],[45 AP]]</f>
        <v>76</v>
      </c>
      <c r="P172" s="6">
        <f>+Tabla2[[#This Row],[45 TOT]]+Tabla2[[#This Row],[30 TOT ]]+Tabla2[[#This Row],[15 TOT]]+Tabla2[[#This Row],[10 TOT]]</f>
        <v>107536</v>
      </c>
      <c r="Q172" s="5">
        <v>3</v>
      </c>
      <c r="R172" s="5">
        <v>0</v>
      </c>
      <c r="S172" s="5">
        <v>3</v>
      </c>
      <c r="T172" s="4"/>
      <c r="U172" s="4"/>
      <c r="V172" s="4"/>
      <c r="W172" s="4"/>
    </row>
    <row r="173" spans="1:23" x14ac:dyDescent="0.25">
      <c r="A173" s="7">
        <v>2014</v>
      </c>
      <c r="B173" s="4" t="s">
        <v>39</v>
      </c>
      <c r="C173" s="4" t="s">
        <v>17</v>
      </c>
      <c r="D173" s="5">
        <v>22902</v>
      </c>
      <c r="E173" s="3">
        <v>362</v>
      </c>
      <c r="F173" s="5">
        <f>+Tabla2[[#This Row],[10 VEN.]]+Tabla2[[#This Row],[10 AP]]</f>
        <v>23264</v>
      </c>
      <c r="G173" s="5">
        <v>12</v>
      </c>
      <c r="H173" s="3">
        <v>95</v>
      </c>
      <c r="I173" s="5">
        <f>+Tabla2[[#This Row],[15 VEN]]+Tabla2[[#This Row],[15 AP]]</f>
        <v>107</v>
      </c>
      <c r="J173" s="5">
        <v>0</v>
      </c>
      <c r="K173" s="3">
        <v>0</v>
      </c>
      <c r="L173" s="5">
        <f>+Tabla2[[#This Row],[30 VEN.]]+Tabla2[[#This Row],[30 AP]]</f>
        <v>0</v>
      </c>
      <c r="M173" s="5">
        <v>20</v>
      </c>
      <c r="N173" s="3">
        <v>65</v>
      </c>
      <c r="O173" s="5">
        <f>+Tabla2[[#This Row],[45 VEN.]]+Tabla2[[#This Row],[45 AP]]</f>
        <v>85</v>
      </c>
      <c r="P173" s="6">
        <f>+Tabla2[[#This Row],[45 TOT]]+Tabla2[[#This Row],[30 TOT ]]+Tabla2[[#This Row],[15 TOT]]+Tabla2[[#This Row],[10 TOT]]</f>
        <v>23456</v>
      </c>
      <c r="Q173" s="5">
        <v>5785</v>
      </c>
      <c r="R173" s="5">
        <v>0</v>
      </c>
      <c r="S173" s="5">
        <v>5785</v>
      </c>
      <c r="T173" s="4"/>
      <c r="U173" s="4"/>
      <c r="V173" s="4"/>
      <c r="W173" s="4"/>
    </row>
    <row r="174" spans="1:23" x14ac:dyDescent="0.25">
      <c r="A174" s="7">
        <v>2014</v>
      </c>
      <c r="B174" s="4" t="s">
        <v>39</v>
      </c>
      <c r="C174" s="4" t="s">
        <v>64</v>
      </c>
      <c r="D174" s="5">
        <v>61879</v>
      </c>
      <c r="E174" s="3">
        <v>572</v>
      </c>
      <c r="F174" s="5">
        <f>+Tabla2[[#This Row],[10 VEN.]]+Tabla2[[#This Row],[10 AP]]</f>
        <v>62451</v>
      </c>
      <c r="G174" s="5">
        <v>0</v>
      </c>
      <c r="H174" s="3">
        <v>0</v>
      </c>
      <c r="I174" s="5">
        <f>+Tabla2[[#This Row],[15 VEN]]+Tabla2[[#This Row],[15 AP]]</f>
        <v>0</v>
      </c>
      <c r="J174" s="5">
        <v>0</v>
      </c>
      <c r="K174" s="3">
        <v>0</v>
      </c>
      <c r="L174" s="5">
        <f>+Tabla2[[#This Row],[30 VEN.]]+Tabla2[[#This Row],[30 AP]]</f>
        <v>0</v>
      </c>
      <c r="M174" s="5">
        <v>40</v>
      </c>
      <c r="N174" s="3">
        <v>13</v>
      </c>
      <c r="O174" s="5">
        <f>+Tabla2[[#This Row],[45 VEN.]]+Tabla2[[#This Row],[45 AP]]</f>
        <v>53</v>
      </c>
      <c r="P174" s="6">
        <f>+Tabla2[[#This Row],[45 TOT]]+Tabla2[[#This Row],[30 TOT ]]+Tabla2[[#This Row],[15 TOT]]+Tabla2[[#This Row],[10 TOT]]</f>
        <v>62504</v>
      </c>
      <c r="Q174" s="5">
        <v>2154</v>
      </c>
      <c r="R174" s="5">
        <v>0</v>
      </c>
      <c r="S174" s="5">
        <v>2154</v>
      </c>
      <c r="T174" s="4"/>
      <c r="U174" s="4"/>
      <c r="V174" s="4"/>
      <c r="W174" s="4"/>
    </row>
    <row r="175" spans="1:23" x14ac:dyDescent="0.25">
      <c r="A175" s="7">
        <v>2014</v>
      </c>
      <c r="B175" s="4" t="s">
        <v>39</v>
      </c>
      <c r="C175" s="4" t="s">
        <v>7</v>
      </c>
      <c r="D175" s="5">
        <v>13176</v>
      </c>
      <c r="E175" s="3">
        <v>343</v>
      </c>
      <c r="F175" s="5">
        <f>+Tabla2[[#This Row],[10 VEN.]]+Tabla2[[#This Row],[10 AP]]</f>
        <v>13519</v>
      </c>
      <c r="G175" s="5">
        <v>111</v>
      </c>
      <c r="H175" s="3">
        <v>218</v>
      </c>
      <c r="I175" s="5">
        <f>+Tabla2[[#This Row],[15 VEN]]+Tabla2[[#This Row],[15 AP]]</f>
        <v>329</v>
      </c>
      <c r="J175" s="5">
        <v>0</v>
      </c>
      <c r="K175" s="3">
        <v>0</v>
      </c>
      <c r="L175" s="5">
        <f>+Tabla2[[#This Row],[30 VEN.]]+Tabla2[[#This Row],[30 AP]]</f>
        <v>0</v>
      </c>
      <c r="M175" s="5">
        <v>100</v>
      </c>
      <c r="N175" s="3">
        <v>84</v>
      </c>
      <c r="O175" s="5">
        <f>+Tabla2[[#This Row],[45 VEN.]]+Tabla2[[#This Row],[45 AP]]</f>
        <v>184</v>
      </c>
      <c r="P175" s="6">
        <f>+Tabla2[[#This Row],[45 TOT]]+Tabla2[[#This Row],[30 TOT ]]+Tabla2[[#This Row],[15 TOT]]+Tabla2[[#This Row],[10 TOT]]</f>
        <v>14032</v>
      </c>
      <c r="Q175" s="5">
        <v>993</v>
      </c>
      <c r="R175" s="5">
        <v>0</v>
      </c>
      <c r="S175" s="5">
        <v>993</v>
      </c>
      <c r="T175" s="4"/>
      <c r="U175" s="4"/>
      <c r="V175" s="4"/>
      <c r="W175" s="4"/>
    </row>
    <row r="176" spans="1:23" x14ac:dyDescent="0.25">
      <c r="A176" s="7">
        <v>2014</v>
      </c>
      <c r="B176" s="4" t="s">
        <v>39</v>
      </c>
      <c r="C176" s="4" t="s">
        <v>3</v>
      </c>
      <c r="D176" s="5">
        <v>0</v>
      </c>
      <c r="E176" s="3">
        <v>0</v>
      </c>
      <c r="F176" s="5">
        <f>+Tabla2[[#This Row],[10 VEN.]]+Tabla2[[#This Row],[10 AP]]</f>
        <v>0</v>
      </c>
      <c r="G176" s="5">
        <v>0</v>
      </c>
      <c r="H176" s="3">
        <v>312</v>
      </c>
      <c r="I176" s="5">
        <f>+Tabla2[[#This Row],[15 VEN]]+Tabla2[[#This Row],[15 AP]]</f>
        <v>312</v>
      </c>
      <c r="J176" s="5">
        <v>0</v>
      </c>
      <c r="K176" s="3">
        <v>0</v>
      </c>
      <c r="L176" s="5">
        <f>+Tabla2[[#This Row],[30 VEN.]]+Tabla2[[#This Row],[30 AP]]</f>
        <v>0</v>
      </c>
      <c r="M176" s="5">
        <v>0</v>
      </c>
      <c r="N176" s="3">
        <v>0</v>
      </c>
      <c r="O176" s="5">
        <f>+Tabla2[[#This Row],[45 VEN.]]+Tabla2[[#This Row],[45 AP]]</f>
        <v>0</v>
      </c>
      <c r="P176" s="6">
        <f>+Tabla2[[#This Row],[45 TOT]]+Tabla2[[#This Row],[30 TOT ]]+Tabla2[[#This Row],[15 TOT]]+Tabla2[[#This Row],[10 TOT]]</f>
        <v>312</v>
      </c>
      <c r="Q176" s="5">
        <v>0</v>
      </c>
      <c r="R176" s="5">
        <v>0</v>
      </c>
      <c r="S176" s="5">
        <v>0</v>
      </c>
      <c r="T176" s="4"/>
      <c r="U176" s="4"/>
      <c r="V176" s="4"/>
      <c r="W176" s="4"/>
    </row>
    <row r="177" spans="1:23" x14ac:dyDescent="0.25">
      <c r="A177" s="7">
        <v>2014</v>
      </c>
      <c r="B177" s="4" t="s">
        <v>40</v>
      </c>
      <c r="C177" s="4" t="s">
        <v>8</v>
      </c>
      <c r="D177" s="5">
        <v>123429</v>
      </c>
      <c r="E177" s="3">
        <v>466</v>
      </c>
      <c r="F177" s="5">
        <f>+Tabla2[[#This Row],[10 VEN.]]+Tabla2[[#This Row],[10 AP]]</f>
        <v>123895</v>
      </c>
      <c r="G177" s="5">
        <v>101</v>
      </c>
      <c r="H177" s="3">
        <v>104</v>
      </c>
      <c r="I177" s="5">
        <f>+Tabla2[[#This Row],[15 VEN]]+Tabla2[[#This Row],[15 AP]]</f>
        <v>205</v>
      </c>
      <c r="J177" s="5">
        <v>0</v>
      </c>
      <c r="K177" s="3">
        <v>0</v>
      </c>
      <c r="L177" s="5">
        <f>+Tabla2[[#This Row],[30 VEN.]]+Tabla2[[#This Row],[30 AP]]</f>
        <v>0</v>
      </c>
      <c r="M177" s="5">
        <v>378</v>
      </c>
      <c r="N177" s="3">
        <v>80</v>
      </c>
      <c r="O177" s="5">
        <f>+Tabla2[[#This Row],[45 VEN.]]+Tabla2[[#This Row],[45 AP]]</f>
        <v>458</v>
      </c>
      <c r="P177" s="6">
        <f>+Tabla2[[#This Row],[45 TOT]]+Tabla2[[#This Row],[30 TOT ]]+Tabla2[[#This Row],[15 TOT]]+Tabla2[[#This Row],[10 TOT]]</f>
        <v>124558</v>
      </c>
      <c r="Q177" s="5">
        <v>1665</v>
      </c>
      <c r="R177" s="5">
        <v>143</v>
      </c>
      <c r="S177" s="5">
        <v>1808</v>
      </c>
      <c r="T177" s="4"/>
      <c r="U177" s="4"/>
      <c r="V177" s="4"/>
      <c r="W177" s="4"/>
    </row>
    <row r="178" spans="1:23" x14ac:dyDescent="0.25">
      <c r="A178" s="7">
        <v>2014</v>
      </c>
      <c r="B178" s="4" t="s">
        <v>40</v>
      </c>
      <c r="C178" s="4" t="s">
        <v>21</v>
      </c>
      <c r="D178" s="5">
        <v>3648</v>
      </c>
      <c r="E178" s="3">
        <v>237</v>
      </c>
      <c r="F178" s="5">
        <f>+Tabla2[[#This Row],[10 VEN.]]+Tabla2[[#This Row],[10 AP]]</f>
        <v>3885</v>
      </c>
      <c r="G178" s="5">
        <v>9</v>
      </c>
      <c r="H178" s="3">
        <v>17</v>
      </c>
      <c r="I178" s="5">
        <f>+Tabla2[[#This Row],[15 VEN]]+Tabla2[[#This Row],[15 AP]]</f>
        <v>26</v>
      </c>
      <c r="J178" s="5">
        <v>0</v>
      </c>
      <c r="K178" s="3">
        <v>0</v>
      </c>
      <c r="L178" s="5">
        <f>+Tabla2[[#This Row],[30 VEN.]]+Tabla2[[#This Row],[30 AP]]</f>
        <v>0</v>
      </c>
      <c r="M178" s="5">
        <v>0</v>
      </c>
      <c r="N178" s="3">
        <v>0</v>
      </c>
      <c r="O178" s="5">
        <f>+Tabla2[[#This Row],[45 VEN.]]+Tabla2[[#This Row],[45 AP]]</f>
        <v>0</v>
      </c>
      <c r="P178" s="6">
        <f>+Tabla2[[#This Row],[45 TOT]]+Tabla2[[#This Row],[30 TOT ]]+Tabla2[[#This Row],[15 TOT]]+Tabla2[[#This Row],[10 TOT]]</f>
        <v>3911</v>
      </c>
      <c r="Q178" s="5">
        <v>0</v>
      </c>
      <c r="R178" s="5">
        <v>334</v>
      </c>
      <c r="S178" s="5">
        <v>334</v>
      </c>
      <c r="T178" s="4"/>
      <c r="U178" s="4"/>
      <c r="V178" s="4"/>
      <c r="W178" s="4"/>
    </row>
    <row r="179" spans="1:23" x14ac:dyDescent="0.25">
      <c r="A179" s="7">
        <v>2014</v>
      </c>
      <c r="B179" s="4" t="s">
        <v>40</v>
      </c>
      <c r="C179" s="4" t="s">
        <v>30</v>
      </c>
      <c r="D179" s="5">
        <v>53606</v>
      </c>
      <c r="E179" s="3">
        <v>862</v>
      </c>
      <c r="F179" s="5">
        <f>+Tabla2[[#This Row],[10 VEN.]]+Tabla2[[#This Row],[10 AP]]</f>
        <v>54468</v>
      </c>
      <c r="G179" s="5">
        <v>26</v>
      </c>
      <c r="H179" s="3">
        <v>27</v>
      </c>
      <c r="I179" s="5">
        <f>+Tabla2[[#This Row],[15 VEN]]+Tabla2[[#This Row],[15 AP]]</f>
        <v>53</v>
      </c>
      <c r="J179" s="5">
        <v>0</v>
      </c>
      <c r="K179" s="3">
        <v>0</v>
      </c>
      <c r="L179" s="5">
        <f>+Tabla2[[#This Row],[30 VEN.]]+Tabla2[[#This Row],[30 AP]]</f>
        <v>0</v>
      </c>
      <c r="M179" s="5">
        <v>260</v>
      </c>
      <c r="N179" s="3">
        <v>361</v>
      </c>
      <c r="O179" s="5">
        <f>+Tabla2[[#This Row],[45 VEN.]]+Tabla2[[#This Row],[45 AP]]</f>
        <v>621</v>
      </c>
      <c r="P179" s="6">
        <f>+Tabla2[[#This Row],[45 TOT]]+Tabla2[[#This Row],[30 TOT ]]+Tabla2[[#This Row],[15 TOT]]+Tabla2[[#This Row],[10 TOT]]</f>
        <v>55142</v>
      </c>
      <c r="Q179" s="5">
        <v>0</v>
      </c>
      <c r="R179" s="5">
        <v>0</v>
      </c>
      <c r="S179" s="5">
        <v>0</v>
      </c>
      <c r="T179" s="4"/>
      <c r="U179" s="4"/>
      <c r="V179" s="4"/>
      <c r="W179" s="4"/>
    </row>
    <row r="180" spans="1:23" x14ac:dyDescent="0.25">
      <c r="A180" s="7">
        <v>2014</v>
      </c>
      <c r="B180" s="4" t="s">
        <v>40</v>
      </c>
      <c r="C180" s="4" t="s">
        <v>13</v>
      </c>
      <c r="D180" s="5">
        <v>49134</v>
      </c>
      <c r="E180" s="3">
        <v>1663</v>
      </c>
      <c r="F180" s="5">
        <f>+Tabla2[[#This Row],[10 VEN.]]+Tabla2[[#This Row],[10 AP]]</f>
        <v>50797</v>
      </c>
      <c r="G180" s="5">
        <v>34</v>
      </c>
      <c r="H180" s="3">
        <v>83</v>
      </c>
      <c r="I180" s="5">
        <f>+Tabla2[[#This Row],[15 VEN]]+Tabla2[[#This Row],[15 AP]]</f>
        <v>117</v>
      </c>
      <c r="J180" s="5">
        <v>0</v>
      </c>
      <c r="K180" s="3">
        <v>0</v>
      </c>
      <c r="L180" s="5">
        <f>+Tabla2[[#This Row],[30 VEN.]]+Tabla2[[#This Row],[30 AP]]</f>
        <v>0</v>
      </c>
      <c r="M180" s="5">
        <v>64</v>
      </c>
      <c r="N180" s="3">
        <v>58</v>
      </c>
      <c r="O180" s="5">
        <f>+Tabla2[[#This Row],[45 VEN.]]+Tabla2[[#This Row],[45 AP]]</f>
        <v>122</v>
      </c>
      <c r="P180" s="6">
        <f>+Tabla2[[#This Row],[45 TOT]]+Tabla2[[#This Row],[30 TOT ]]+Tabla2[[#This Row],[15 TOT]]+Tabla2[[#This Row],[10 TOT]]</f>
        <v>51036</v>
      </c>
      <c r="Q180" s="5">
        <v>186</v>
      </c>
      <c r="R180" s="5">
        <v>59</v>
      </c>
      <c r="S180" s="5">
        <v>245</v>
      </c>
      <c r="T180" s="4"/>
      <c r="U180" s="4"/>
      <c r="V180" s="4"/>
      <c r="W180" s="4"/>
    </row>
    <row r="181" spans="1:23" x14ac:dyDescent="0.25">
      <c r="A181" s="7">
        <v>2014</v>
      </c>
      <c r="B181" s="4" t="s">
        <v>40</v>
      </c>
      <c r="C181" s="4" t="s">
        <v>18</v>
      </c>
      <c r="D181" s="5">
        <v>78974</v>
      </c>
      <c r="E181" s="3">
        <v>3106</v>
      </c>
      <c r="F181" s="5">
        <f>+Tabla2[[#This Row],[10 VEN.]]+Tabla2[[#This Row],[10 AP]]</f>
        <v>82080</v>
      </c>
      <c r="G181" s="5">
        <v>0</v>
      </c>
      <c r="H181" s="3">
        <v>0</v>
      </c>
      <c r="I181" s="5">
        <f>+Tabla2[[#This Row],[15 VEN]]+Tabla2[[#This Row],[15 AP]]</f>
        <v>0</v>
      </c>
      <c r="J181" s="5">
        <v>0</v>
      </c>
      <c r="K181" s="3">
        <v>0</v>
      </c>
      <c r="L181" s="5">
        <f>+Tabla2[[#This Row],[30 VEN.]]+Tabla2[[#This Row],[30 AP]]</f>
        <v>0</v>
      </c>
      <c r="M181" s="5">
        <v>191</v>
      </c>
      <c r="N181" s="3">
        <v>36</v>
      </c>
      <c r="O181" s="5">
        <f>+Tabla2[[#This Row],[45 VEN.]]+Tabla2[[#This Row],[45 AP]]</f>
        <v>227</v>
      </c>
      <c r="P181" s="6">
        <f>+Tabla2[[#This Row],[45 TOT]]+Tabla2[[#This Row],[30 TOT ]]+Tabla2[[#This Row],[15 TOT]]+Tabla2[[#This Row],[10 TOT]]</f>
        <v>82307</v>
      </c>
      <c r="Q181" s="5">
        <v>397</v>
      </c>
      <c r="R181" s="5">
        <v>0</v>
      </c>
      <c r="S181" s="5">
        <v>397</v>
      </c>
      <c r="T181" s="4"/>
      <c r="U181" s="4"/>
      <c r="V181" s="4"/>
      <c r="W181" s="4"/>
    </row>
    <row r="182" spans="1:23" x14ac:dyDescent="0.25">
      <c r="A182" s="7">
        <v>2014</v>
      </c>
      <c r="B182" s="4" t="s">
        <v>40</v>
      </c>
      <c r="C182" s="4" t="s">
        <v>27</v>
      </c>
      <c r="D182" s="5">
        <v>64873</v>
      </c>
      <c r="E182" s="3">
        <v>2790</v>
      </c>
      <c r="F182" s="5">
        <f>+Tabla2[[#This Row],[10 VEN.]]+Tabla2[[#This Row],[10 AP]]</f>
        <v>67663</v>
      </c>
      <c r="G182" s="5">
        <v>30</v>
      </c>
      <c r="H182" s="3">
        <v>147</v>
      </c>
      <c r="I182" s="5">
        <f>+Tabla2[[#This Row],[15 VEN]]+Tabla2[[#This Row],[15 AP]]</f>
        <v>177</v>
      </c>
      <c r="J182" s="5">
        <v>0</v>
      </c>
      <c r="K182" s="3">
        <v>0</v>
      </c>
      <c r="L182" s="5">
        <f>+Tabla2[[#This Row],[30 VEN.]]+Tabla2[[#This Row],[30 AP]]</f>
        <v>0</v>
      </c>
      <c r="M182" s="5">
        <v>58</v>
      </c>
      <c r="N182" s="3">
        <v>20</v>
      </c>
      <c r="O182" s="5">
        <f>+Tabla2[[#This Row],[45 VEN.]]+Tabla2[[#This Row],[45 AP]]</f>
        <v>78</v>
      </c>
      <c r="P182" s="6">
        <f>+Tabla2[[#This Row],[45 TOT]]+Tabla2[[#This Row],[30 TOT ]]+Tabla2[[#This Row],[15 TOT]]+Tabla2[[#This Row],[10 TOT]]</f>
        <v>67918</v>
      </c>
      <c r="Q182" s="5">
        <v>861</v>
      </c>
      <c r="R182" s="5">
        <v>0</v>
      </c>
      <c r="S182" s="5">
        <v>861</v>
      </c>
      <c r="T182" s="4"/>
      <c r="U182" s="4"/>
      <c r="V182" s="4"/>
      <c r="W182" s="4"/>
    </row>
    <row r="183" spans="1:23" x14ac:dyDescent="0.25">
      <c r="A183" s="7">
        <v>2014</v>
      </c>
      <c r="B183" s="4" t="s">
        <v>40</v>
      </c>
      <c r="C183" s="4" t="s">
        <v>5</v>
      </c>
      <c r="D183" s="5">
        <v>51513</v>
      </c>
      <c r="E183" s="3">
        <v>18855</v>
      </c>
      <c r="F183" s="5">
        <f>+Tabla2[[#This Row],[10 VEN.]]+Tabla2[[#This Row],[10 AP]]</f>
        <v>70368</v>
      </c>
      <c r="G183" s="5">
        <v>104</v>
      </c>
      <c r="H183" s="3">
        <v>181</v>
      </c>
      <c r="I183" s="5">
        <f>+Tabla2[[#This Row],[15 VEN]]+Tabla2[[#This Row],[15 AP]]</f>
        <v>285</v>
      </c>
      <c r="J183" s="5">
        <v>0</v>
      </c>
      <c r="K183" s="3">
        <v>0</v>
      </c>
      <c r="L183" s="5">
        <f>+Tabla2[[#This Row],[30 VEN.]]+Tabla2[[#This Row],[30 AP]]</f>
        <v>0</v>
      </c>
      <c r="M183" s="5">
        <v>265</v>
      </c>
      <c r="N183" s="3">
        <v>174</v>
      </c>
      <c r="O183" s="5">
        <f>+Tabla2[[#This Row],[45 VEN.]]+Tabla2[[#This Row],[45 AP]]</f>
        <v>439</v>
      </c>
      <c r="P183" s="6">
        <f>+Tabla2[[#This Row],[45 TOT]]+Tabla2[[#This Row],[30 TOT ]]+Tabla2[[#This Row],[15 TOT]]+Tabla2[[#This Row],[10 TOT]]</f>
        <v>71092</v>
      </c>
      <c r="Q183" s="5">
        <v>0</v>
      </c>
      <c r="R183" s="5">
        <v>0</v>
      </c>
      <c r="S183" s="5">
        <v>0</v>
      </c>
      <c r="T183" s="4"/>
      <c r="U183" s="4"/>
      <c r="V183" s="4"/>
      <c r="W183" s="4"/>
    </row>
    <row r="184" spans="1:23" x14ac:dyDescent="0.25">
      <c r="A184" s="7">
        <v>2014</v>
      </c>
      <c r="B184" s="4" t="s">
        <v>40</v>
      </c>
      <c r="C184" s="4" t="s">
        <v>9</v>
      </c>
      <c r="D184" s="5">
        <v>106118</v>
      </c>
      <c r="E184" s="3">
        <v>40156</v>
      </c>
      <c r="F184" s="5">
        <f>+Tabla2[[#This Row],[10 VEN.]]+Tabla2[[#This Row],[10 AP]]</f>
        <v>146274</v>
      </c>
      <c r="G184" s="5">
        <v>50</v>
      </c>
      <c r="H184" s="3">
        <v>185</v>
      </c>
      <c r="I184" s="5">
        <f>+Tabla2[[#This Row],[15 VEN]]+Tabla2[[#This Row],[15 AP]]</f>
        <v>235</v>
      </c>
      <c r="J184" s="5">
        <v>0</v>
      </c>
      <c r="K184" s="3">
        <v>6</v>
      </c>
      <c r="L184" s="5">
        <f>+Tabla2[[#This Row],[30 VEN.]]+Tabla2[[#This Row],[30 AP]]</f>
        <v>6</v>
      </c>
      <c r="M184" s="5">
        <v>169</v>
      </c>
      <c r="N184" s="3">
        <v>46</v>
      </c>
      <c r="O184" s="5">
        <f>+Tabla2[[#This Row],[45 VEN.]]+Tabla2[[#This Row],[45 AP]]</f>
        <v>215</v>
      </c>
      <c r="P184" s="6">
        <f>+Tabla2[[#This Row],[45 TOT]]+Tabla2[[#This Row],[30 TOT ]]+Tabla2[[#This Row],[15 TOT]]+Tabla2[[#This Row],[10 TOT]]</f>
        <v>146730</v>
      </c>
      <c r="Q184" s="5">
        <v>300</v>
      </c>
      <c r="R184" s="5">
        <v>0</v>
      </c>
      <c r="S184" s="5">
        <v>300</v>
      </c>
      <c r="T184" s="4"/>
      <c r="U184" s="4"/>
      <c r="V184" s="4"/>
      <c r="W184" s="4"/>
    </row>
    <row r="185" spans="1:23" x14ac:dyDescent="0.25">
      <c r="A185" s="7">
        <v>2014</v>
      </c>
      <c r="B185" s="4" t="s">
        <v>40</v>
      </c>
      <c r="C185" s="4" t="s">
        <v>15</v>
      </c>
      <c r="D185" s="5">
        <v>19330</v>
      </c>
      <c r="E185" s="3">
        <v>9344</v>
      </c>
      <c r="F185" s="5">
        <f>+Tabla2[[#This Row],[10 VEN.]]+Tabla2[[#This Row],[10 AP]]</f>
        <v>28674</v>
      </c>
      <c r="G185" s="5">
        <v>0</v>
      </c>
      <c r="H185" s="3">
        <v>0</v>
      </c>
      <c r="I185" s="5">
        <f>+Tabla2[[#This Row],[15 VEN]]+Tabla2[[#This Row],[15 AP]]</f>
        <v>0</v>
      </c>
      <c r="J185" s="5">
        <v>0</v>
      </c>
      <c r="K185" s="3">
        <v>0</v>
      </c>
      <c r="L185" s="5">
        <f>+Tabla2[[#This Row],[30 VEN.]]+Tabla2[[#This Row],[30 AP]]</f>
        <v>0</v>
      </c>
      <c r="M185" s="5">
        <v>-8</v>
      </c>
      <c r="N185" s="3">
        <v>40</v>
      </c>
      <c r="O185" s="5">
        <f>+Tabla2[[#This Row],[45 VEN.]]+Tabla2[[#This Row],[45 AP]]</f>
        <v>32</v>
      </c>
      <c r="P185" s="6">
        <f>+Tabla2[[#This Row],[45 TOT]]+Tabla2[[#This Row],[30 TOT ]]+Tabla2[[#This Row],[15 TOT]]+Tabla2[[#This Row],[10 TOT]]</f>
        <v>28706</v>
      </c>
      <c r="Q185" s="5">
        <v>434</v>
      </c>
      <c r="R185" s="5">
        <v>55</v>
      </c>
      <c r="S185" s="5">
        <v>489</v>
      </c>
      <c r="T185" s="4"/>
      <c r="U185" s="4"/>
      <c r="V185" s="4"/>
      <c r="W185" s="4"/>
    </row>
    <row r="186" spans="1:23" x14ac:dyDescent="0.25">
      <c r="A186" s="7">
        <v>2014</v>
      </c>
      <c r="B186" s="4" t="s">
        <v>40</v>
      </c>
      <c r="C186" s="4" t="s">
        <v>17</v>
      </c>
      <c r="D186" s="5">
        <v>38199</v>
      </c>
      <c r="E186" s="3">
        <v>3462</v>
      </c>
      <c r="F186" s="5">
        <f>+Tabla2[[#This Row],[10 VEN.]]+Tabla2[[#This Row],[10 AP]]</f>
        <v>41661</v>
      </c>
      <c r="G186" s="5">
        <v>51</v>
      </c>
      <c r="H186" s="3">
        <v>138</v>
      </c>
      <c r="I186" s="5">
        <f>+Tabla2[[#This Row],[15 VEN]]+Tabla2[[#This Row],[15 AP]]</f>
        <v>189</v>
      </c>
      <c r="J186" s="5">
        <v>0</v>
      </c>
      <c r="K186" s="3">
        <v>11</v>
      </c>
      <c r="L186" s="5">
        <f>+Tabla2[[#This Row],[30 VEN.]]+Tabla2[[#This Row],[30 AP]]</f>
        <v>11</v>
      </c>
      <c r="M186" s="5">
        <v>187</v>
      </c>
      <c r="N186" s="3">
        <v>611</v>
      </c>
      <c r="O186" s="5">
        <f>+Tabla2[[#This Row],[45 VEN.]]+Tabla2[[#This Row],[45 AP]]</f>
        <v>798</v>
      </c>
      <c r="P186" s="6">
        <f>+Tabla2[[#This Row],[45 TOT]]+Tabla2[[#This Row],[30 TOT ]]+Tabla2[[#This Row],[15 TOT]]+Tabla2[[#This Row],[10 TOT]]</f>
        <v>42659</v>
      </c>
      <c r="Q186" s="5">
        <v>1626</v>
      </c>
      <c r="R186" s="5">
        <v>91</v>
      </c>
      <c r="S186" s="5">
        <v>1717</v>
      </c>
      <c r="T186" s="4"/>
      <c r="U186" s="4"/>
      <c r="V186" s="4"/>
      <c r="W186" s="4"/>
    </row>
    <row r="187" spans="1:23" x14ac:dyDescent="0.25">
      <c r="A187" s="7">
        <v>2014</v>
      </c>
      <c r="B187" s="4" t="s">
        <v>40</v>
      </c>
      <c r="C187" s="4" t="s">
        <v>6</v>
      </c>
      <c r="D187" s="5">
        <v>155453</v>
      </c>
      <c r="E187" s="3">
        <v>5986</v>
      </c>
      <c r="F187" s="5">
        <f>+Tabla2[[#This Row],[10 VEN.]]+Tabla2[[#This Row],[10 AP]]</f>
        <v>161439</v>
      </c>
      <c r="G187" s="5">
        <v>83</v>
      </c>
      <c r="H187" s="3">
        <v>143</v>
      </c>
      <c r="I187" s="5">
        <f>+Tabla2[[#This Row],[15 VEN]]+Tabla2[[#This Row],[15 AP]]</f>
        <v>226</v>
      </c>
      <c r="J187" s="5">
        <v>0</v>
      </c>
      <c r="K187" s="3">
        <v>0</v>
      </c>
      <c r="L187" s="5">
        <f>+Tabla2[[#This Row],[30 VEN.]]+Tabla2[[#This Row],[30 AP]]</f>
        <v>0</v>
      </c>
      <c r="M187" s="5">
        <v>277</v>
      </c>
      <c r="N187" s="3">
        <v>136</v>
      </c>
      <c r="O187" s="5">
        <f>+Tabla2[[#This Row],[45 VEN.]]+Tabla2[[#This Row],[45 AP]]</f>
        <v>413</v>
      </c>
      <c r="P187" s="6">
        <f>+Tabla2[[#This Row],[45 TOT]]+Tabla2[[#This Row],[30 TOT ]]+Tabla2[[#This Row],[15 TOT]]+Tabla2[[#This Row],[10 TOT]]</f>
        <v>162078</v>
      </c>
      <c r="Q187" s="5">
        <v>50</v>
      </c>
      <c r="R187" s="5">
        <v>95</v>
      </c>
      <c r="S187" s="5">
        <v>145</v>
      </c>
      <c r="T187" s="4"/>
      <c r="U187" s="4"/>
      <c r="V187" s="4"/>
      <c r="W187" s="4"/>
    </row>
    <row r="188" spans="1:23" x14ac:dyDescent="0.25">
      <c r="A188" s="7">
        <v>2014</v>
      </c>
      <c r="B188" s="4" t="s">
        <v>40</v>
      </c>
      <c r="C188" s="4" t="s">
        <v>64</v>
      </c>
      <c r="D188" s="5">
        <v>130893</v>
      </c>
      <c r="E188" s="3">
        <v>494</v>
      </c>
      <c r="F188" s="5">
        <f>+Tabla2[[#This Row],[10 VEN.]]+Tabla2[[#This Row],[10 AP]]</f>
        <v>131387</v>
      </c>
      <c r="G188" s="5">
        <v>225</v>
      </c>
      <c r="H188" s="3">
        <v>402</v>
      </c>
      <c r="I188" s="5">
        <f>+Tabla2[[#This Row],[15 VEN]]+Tabla2[[#This Row],[15 AP]]</f>
        <v>627</v>
      </c>
      <c r="J188" s="5">
        <v>0</v>
      </c>
      <c r="K188" s="3">
        <v>0</v>
      </c>
      <c r="L188" s="5">
        <f>+Tabla2[[#This Row],[30 VEN.]]+Tabla2[[#This Row],[30 AP]]</f>
        <v>0</v>
      </c>
      <c r="M188" s="5">
        <v>442</v>
      </c>
      <c r="N188" s="3">
        <v>254</v>
      </c>
      <c r="O188" s="5">
        <f>+Tabla2[[#This Row],[45 VEN.]]+Tabla2[[#This Row],[45 AP]]</f>
        <v>696</v>
      </c>
      <c r="P188" s="6">
        <f>+Tabla2[[#This Row],[45 TOT]]+Tabla2[[#This Row],[30 TOT ]]+Tabla2[[#This Row],[15 TOT]]+Tabla2[[#This Row],[10 TOT]]</f>
        <v>132710</v>
      </c>
      <c r="Q188" s="5">
        <v>203</v>
      </c>
      <c r="R188" s="5">
        <v>3</v>
      </c>
      <c r="S188" s="5">
        <v>206</v>
      </c>
      <c r="T188" s="4"/>
      <c r="U188" s="4"/>
      <c r="V188" s="4"/>
      <c r="W188" s="4"/>
    </row>
    <row r="189" spans="1:23" x14ac:dyDescent="0.25">
      <c r="A189" s="7">
        <v>2014</v>
      </c>
      <c r="B189" s="4" t="s">
        <v>40</v>
      </c>
      <c r="C189" s="4" t="s">
        <v>7</v>
      </c>
      <c r="D189" s="5">
        <v>70970</v>
      </c>
      <c r="E189" s="3">
        <v>708</v>
      </c>
      <c r="F189" s="5">
        <f>+Tabla2[[#This Row],[10 VEN.]]+Tabla2[[#This Row],[10 AP]]</f>
        <v>71678</v>
      </c>
      <c r="G189" s="5">
        <v>0</v>
      </c>
      <c r="H189" s="3">
        <v>1292</v>
      </c>
      <c r="I189" s="5">
        <f>+Tabla2[[#This Row],[15 VEN]]+Tabla2[[#This Row],[15 AP]]</f>
        <v>1292</v>
      </c>
      <c r="J189" s="5">
        <v>0</v>
      </c>
      <c r="K189" s="3">
        <v>0</v>
      </c>
      <c r="L189" s="5">
        <f>+Tabla2[[#This Row],[30 VEN.]]+Tabla2[[#This Row],[30 AP]]</f>
        <v>0</v>
      </c>
      <c r="M189" s="5">
        <v>767</v>
      </c>
      <c r="N189" s="3">
        <v>344</v>
      </c>
      <c r="O189" s="5">
        <f>+Tabla2[[#This Row],[45 VEN.]]+Tabla2[[#This Row],[45 AP]]</f>
        <v>1111</v>
      </c>
      <c r="P189" s="6">
        <f>+Tabla2[[#This Row],[45 TOT]]+Tabla2[[#This Row],[30 TOT ]]+Tabla2[[#This Row],[15 TOT]]+Tabla2[[#This Row],[10 TOT]]</f>
        <v>74081</v>
      </c>
      <c r="Q189" s="5">
        <v>4715</v>
      </c>
      <c r="R189" s="5">
        <v>0</v>
      </c>
      <c r="S189" s="5">
        <v>4715</v>
      </c>
      <c r="T189" s="4"/>
      <c r="U189" s="4"/>
      <c r="V189" s="4"/>
      <c r="W189" s="4"/>
    </row>
    <row r="190" spans="1:23" x14ac:dyDescent="0.25">
      <c r="A190" s="7">
        <v>2014</v>
      </c>
      <c r="B190" s="4" t="s">
        <v>40</v>
      </c>
      <c r="C190" s="4" t="s">
        <v>3</v>
      </c>
      <c r="D190" s="5">
        <v>0</v>
      </c>
      <c r="E190" s="3">
        <v>0</v>
      </c>
      <c r="F190" s="5">
        <f>+Tabla2[[#This Row],[10 VEN.]]+Tabla2[[#This Row],[10 AP]]</f>
        <v>0</v>
      </c>
      <c r="G190" s="5">
        <v>32</v>
      </c>
      <c r="H190" s="3">
        <v>361</v>
      </c>
      <c r="I190" s="5">
        <f>+Tabla2[[#This Row],[15 VEN]]+Tabla2[[#This Row],[15 AP]]</f>
        <v>393</v>
      </c>
      <c r="J190" s="5">
        <v>0</v>
      </c>
      <c r="K190" s="3">
        <v>0</v>
      </c>
      <c r="L190" s="5">
        <f>+Tabla2[[#This Row],[30 VEN.]]+Tabla2[[#This Row],[30 AP]]</f>
        <v>0</v>
      </c>
      <c r="M190" s="5">
        <v>0</v>
      </c>
      <c r="N190" s="3">
        <v>0</v>
      </c>
      <c r="O190" s="5">
        <f>+Tabla2[[#This Row],[45 VEN.]]+Tabla2[[#This Row],[45 AP]]</f>
        <v>0</v>
      </c>
      <c r="P190" s="6">
        <f>+Tabla2[[#This Row],[45 TOT]]+Tabla2[[#This Row],[30 TOT ]]+Tabla2[[#This Row],[15 TOT]]+Tabla2[[#This Row],[10 TOT]]</f>
        <v>393</v>
      </c>
      <c r="Q190" s="5">
        <v>0</v>
      </c>
      <c r="R190" s="5">
        <v>0</v>
      </c>
      <c r="S190" s="5">
        <v>0</v>
      </c>
      <c r="T190" s="4"/>
      <c r="U190" s="4"/>
      <c r="V190" s="4"/>
      <c r="W190" s="4"/>
    </row>
    <row r="191" spans="1:23" x14ac:dyDescent="0.25">
      <c r="A191" s="7">
        <v>2014</v>
      </c>
      <c r="B191" s="4" t="s">
        <v>40</v>
      </c>
      <c r="C191" s="4" t="s">
        <v>23</v>
      </c>
      <c r="D191" s="5">
        <v>0</v>
      </c>
      <c r="E191" s="3">
        <v>0</v>
      </c>
      <c r="F191" s="5">
        <f>+Tabla2[[#This Row],[10 VEN.]]+Tabla2[[#This Row],[10 AP]]</f>
        <v>0</v>
      </c>
      <c r="G191" s="5">
        <v>0</v>
      </c>
      <c r="H191" s="3">
        <v>0</v>
      </c>
      <c r="I191" s="5">
        <f>+Tabla2[[#This Row],[15 VEN]]+Tabla2[[#This Row],[15 AP]]</f>
        <v>0</v>
      </c>
      <c r="J191" s="5">
        <v>0</v>
      </c>
      <c r="K191" s="3">
        <v>0</v>
      </c>
      <c r="L191" s="5">
        <f>+Tabla2[[#This Row],[30 VEN.]]+Tabla2[[#This Row],[30 AP]]</f>
        <v>0</v>
      </c>
      <c r="M191" s="5">
        <v>393</v>
      </c>
      <c r="N191" s="3">
        <v>0</v>
      </c>
      <c r="O191" s="5">
        <f>+Tabla2[[#This Row],[45 VEN.]]+Tabla2[[#This Row],[45 AP]]</f>
        <v>393</v>
      </c>
      <c r="P191" s="6">
        <f>+Tabla2[[#This Row],[45 TOT]]+Tabla2[[#This Row],[30 TOT ]]+Tabla2[[#This Row],[15 TOT]]+Tabla2[[#This Row],[10 TOT]]</f>
        <v>393</v>
      </c>
      <c r="Q191" s="5">
        <v>0</v>
      </c>
      <c r="R191" s="5">
        <v>0</v>
      </c>
      <c r="S191" s="5">
        <v>0</v>
      </c>
      <c r="T191" s="4"/>
      <c r="U191" s="4"/>
      <c r="V191" s="4"/>
      <c r="W191" s="4"/>
    </row>
    <row r="192" spans="1:23" x14ac:dyDescent="0.25">
      <c r="A192" s="7">
        <v>2014</v>
      </c>
      <c r="B192" s="4" t="s">
        <v>40</v>
      </c>
      <c r="C192" s="4" t="s">
        <v>25</v>
      </c>
      <c r="D192" s="5">
        <v>835</v>
      </c>
      <c r="E192" s="3">
        <v>266</v>
      </c>
      <c r="F192" s="5">
        <f>+Tabla2[[#This Row],[10 VEN.]]+Tabla2[[#This Row],[10 AP]]</f>
        <v>1101</v>
      </c>
      <c r="G192" s="5">
        <v>0</v>
      </c>
      <c r="H192" s="3">
        <v>0</v>
      </c>
      <c r="I192" s="5">
        <f>+Tabla2[[#This Row],[15 VEN]]+Tabla2[[#This Row],[15 AP]]</f>
        <v>0</v>
      </c>
      <c r="J192" s="5">
        <v>0</v>
      </c>
      <c r="K192" s="3">
        <v>0</v>
      </c>
      <c r="L192" s="5">
        <f>+Tabla2[[#This Row],[30 VEN.]]+Tabla2[[#This Row],[30 AP]]</f>
        <v>0</v>
      </c>
      <c r="M192" s="5">
        <v>0</v>
      </c>
      <c r="N192" s="3">
        <v>0</v>
      </c>
      <c r="O192" s="5">
        <f>+Tabla2[[#This Row],[45 VEN.]]+Tabla2[[#This Row],[45 AP]]</f>
        <v>0</v>
      </c>
      <c r="P192" s="6">
        <f>+Tabla2[[#This Row],[45 TOT]]+Tabla2[[#This Row],[30 TOT ]]+Tabla2[[#This Row],[15 TOT]]+Tabla2[[#This Row],[10 TOT]]</f>
        <v>1101</v>
      </c>
      <c r="Q192" s="5">
        <v>0</v>
      </c>
      <c r="R192" s="5">
        <v>0</v>
      </c>
      <c r="S192" s="5">
        <v>0</v>
      </c>
      <c r="T192" s="4"/>
      <c r="U192" s="4"/>
      <c r="V192" s="4"/>
      <c r="W192" s="4"/>
    </row>
    <row r="193" spans="1:23" x14ac:dyDescent="0.25">
      <c r="A193" s="7">
        <v>2014</v>
      </c>
      <c r="B193" s="4" t="s">
        <v>40</v>
      </c>
      <c r="C193" s="4" t="s">
        <v>26</v>
      </c>
      <c r="D193" s="5">
        <v>0</v>
      </c>
      <c r="E193" s="3">
        <v>0</v>
      </c>
      <c r="F193" s="5">
        <f>+Tabla2[[#This Row],[10 VEN.]]+Tabla2[[#This Row],[10 AP]]</f>
        <v>0</v>
      </c>
      <c r="G193" s="5">
        <v>0</v>
      </c>
      <c r="H193" s="3">
        <v>0</v>
      </c>
      <c r="I193" s="5">
        <f>+Tabla2[[#This Row],[15 VEN]]+Tabla2[[#This Row],[15 AP]]</f>
        <v>0</v>
      </c>
      <c r="J193" s="5">
        <v>0</v>
      </c>
      <c r="K193" s="3">
        <v>0</v>
      </c>
      <c r="L193" s="5">
        <f>+Tabla2[[#This Row],[30 VEN.]]+Tabla2[[#This Row],[30 AP]]</f>
        <v>0</v>
      </c>
      <c r="M193" s="5">
        <v>113</v>
      </c>
      <c r="N193" s="3">
        <v>0</v>
      </c>
      <c r="O193" s="5">
        <f>+Tabla2[[#This Row],[45 VEN.]]+Tabla2[[#This Row],[45 AP]]</f>
        <v>113</v>
      </c>
      <c r="P193" s="6">
        <f>+Tabla2[[#This Row],[45 TOT]]+Tabla2[[#This Row],[30 TOT ]]+Tabla2[[#This Row],[15 TOT]]+Tabla2[[#This Row],[10 TOT]]</f>
        <v>113</v>
      </c>
      <c r="Q193" s="5">
        <v>0</v>
      </c>
      <c r="R193" s="5">
        <v>0</v>
      </c>
      <c r="S193" s="5">
        <v>0</v>
      </c>
      <c r="T193" s="4"/>
      <c r="U193" s="4"/>
      <c r="V193" s="4"/>
      <c r="W193" s="4"/>
    </row>
    <row r="194" spans="1:23" x14ac:dyDescent="0.25">
      <c r="A194" s="7">
        <v>2014</v>
      </c>
      <c r="B194" s="4" t="s">
        <v>41</v>
      </c>
      <c r="C194" s="4" t="s">
        <v>8</v>
      </c>
      <c r="D194" s="5">
        <v>66112</v>
      </c>
      <c r="E194" s="3">
        <v>1672</v>
      </c>
      <c r="F194" s="5">
        <f>+Tabla2[[#This Row],[10 VEN.]]+Tabla2[[#This Row],[10 AP]]</f>
        <v>67784</v>
      </c>
      <c r="G194" s="5">
        <v>43</v>
      </c>
      <c r="H194" s="3">
        <v>42</v>
      </c>
      <c r="I194" s="5">
        <f>+Tabla2[[#This Row],[15 VEN]]+Tabla2[[#This Row],[15 AP]]</f>
        <v>85</v>
      </c>
      <c r="J194" s="5">
        <v>0</v>
      </c>
      <c r="K194" s="3">
        <v>0</v>
      </c>
      <c r="L194" s="5">
        <f>+Tabla2[[#This Row],[30 VEN.]]+Tabla2[[#This Row],[30 AP]]</f>
        <v>0</v>
      </c>
      <c r="M194" s="5">
        <v>273</v>
      </c>
      <c r="N194" s="3">
        <v>74</v>
      </c>
      <c r="O194" s="5">
        <f>+Tabla2[[#This Row],[45 VEN.]]+Tabla2[[#This Row],[45 AP]]</f>
        <v>347</v>
      </c>
      <c r="P194" s="6">
        <f>+Tabla2[[#This Row],[45 TOT]]+Tabla2[[#This Row],[30 TOT ]]+Tabla2[[#This Row],[15 TOT]]+Tabla2[[#This Row],[10 TOT]]</f>
        <v>68216</v>
      </c>
      <c r="Q194" s="5">
        <v>4776</v>
      </c>
      <c r="R194" s="5">
        <v>39</v>
      </c>
      <c r="S194" s="5">
        <v>4815</v>
      </c>
      <c r="T194" s="4"/>
      <c r="U194" s="4"/>
      <c r="V194" s="4"/>
      <c r="W194" s="4"/>
    </row>
    <row r="195" spans="1:23" x14ac:dyDescent="0.25">
      <c r="A195" s="7">
        <v>2014</v>
      </c>
      <c r="B195" s="4" t="s">
        <v>41</v>
      </c>
      <c r="C195" s="4" t="s">
        <v>27</v>
      </c>
      <c r="D195" s="5">
        <v>192487</v>
      </c>
      <c r="E195" s="3">
        <v>7315</v>
      </c>
      <c r="F195" s="5">
        <f>+Tabla2[[#This Row],[10 VEN.]]+Tabla2[[#This Row],[10 AP]]</f>
        <v>199802</v>
      </c>
      <c r="G195" s="5">
        <v>0</v>
      </c>
      <c r="H195" s="3">
        <v>0</v>
      </c>
      <c r="I195" s="5">
        <f>+Tabla2[[#This Row],[15 VEN]]+Tabla2[[#This Row],[15 AP]]</f>
        <v>0</v>
      </c>
      <c r="J195" s="5">
        <v>0</v>
      </c>
      <c r="K195" s="3">
        <v>0</v>
      </c>
      <c r="L195" s="5">
        <f>+Tabla2[[#This Row],[30 VEN.]]+Tabla2[[#This Row],[30 AP]]</f>
        <v>0</v>
      </c>
      <c r="M195" s="5">
        <v>73</v>
      </c>
      <c r="N195" s="3">
        <v>15</v>
      </c>
      <c r="O195" s="5">
        <f>+Tabla2[[#This Row],[45 VEN.]]+Tabla2[[#This Row],[45 AP]]</f>
        <v>88</v>
      </c>
      <c r="P195" s="6">
        <f>+Tabla2[[#This Row],[45 TOT]]+Tabla2[[#This Row],[30 TOT ]]+Tabla2[[#This Row],[15 TOT]]+Tabla2[[#This Row],[10 TOT]]</f>
        <v>199890</v>
      </c>
      <c r="Q195" s="5">
        <v>37</v>
      </c>
      <c r="R195" s="5">
        <v>0</v>
      </c>
      <c r="S195" s="5">
        <v>37</v>
      </c>
      <c r="T195" s="4"/>
      <c r="U195" s="4"/>
      <c r="V195" s="4"/>
      <c r="W195" s="4"/>
    </row>
    <row r="196" spans="1:23" x14ac:dyDescent="0.25">
      <c r="A196" s="7">
        <v>2014</v>
      </c>
      <c r="B196" s="4" t="s">
        <v>41</v>
      </c>
      <c r="C196" s="4" t="s">
        <v>9</v>
      </c>
      <c r="D196" s="5">
        <v>88829</v>
      </c>
      <c r="E196" s="3">
        <v>20207</v>
      </c>
      <c r="F196" s="5">
        <f>+Tabla2[[#This Row],[10 VEN.]]+Tabla2[[#This Row],[10 AP]]</f>
        <v>109036</v>
      </c>
      <c r="G196" s="5">
        <v>1</v>
      </c>
      <c r="H196" s="3">
        <v>27</v>
      </c>
      <c r="I196" s="5">
        <f>+Tabla2[[#This Row],[15 VEN]]+Tabla2[[#This Row],[15 AP]]</f>
        <v>28</v>
      </c>
      <c r="J196" s="5">
        <v>0</v>
      </c>
      <c r="K196" s="3">
        <v>0</v>
      </c>
      <c r="L196" s="5">
        <f>+Tabla2[[#This Row],[30 VEN.]]+Tabla2[[#This Row],[30 AP]]</f>
        <v>0</v>
      </c>
      <c r="M196" s="5">
        <v>18</v>
      </c>
      <c r="N196" s="3">
        <v>3</v>
      </c>
      <c r="O196" s="5">
        <f>+Tabla2[[#This Row],[45 VEN.]]+Tabla2[[#This Row],[45 AP]]</f>
        <v>21</v>
      </c>
      <c r="P196" s="6">
        <f>+Tabla2[[#This Row],[45 TOT]]+Tabla2[[#This Row],[30 TOT ]]+Tabla2[[#This Row],[15 TOT]]+Tabla2[[#This Row],[10 TOT]]</f>
        <v>109085</v>
      </c>
      <c r="Q196" s="5">
        <v>58</v>
      </c>
      <c r="R196" s="5">
        <v>0</v>
      </c>
      <c r="S196" s="5">
        <v>58</v>
      </c>
      <c r="T196" s="4"/>
      <c r="U196" s="4"/>
      <c r="V196" s="4"/>
      <c r="W196" s="4"/>
    </row>
    <row r="197" spans="1:23" x14ac:dyDescent="0.25">
      <c r="A197" s="7">
        <v>2014</v>
      </c>
      <c r="B197" s="4" t="s">
        <v>41</v>
      </c>
      <c r="C197" s="4" t="s">
        <v>31</v>
      </c>
      <c r="D197" s="5">
        <v>72511</v>
      </c>
      <c r="E197" s="3">
        <v>2689</v>
      </c>
      <c r="F197" s="5">
        <f>+Tabla2[[#This Row],[10 VEN.]]+Tabla2[[#This Row],[10 AP]]</f>
        <v>75200</v>
      </c>
      <c r="G197" s="5">
        <v>70</v>
      </c>
      <c r="H197" s="3">
        <v>149</v>
      </c>
      <c r="I197" s="5">
        <f>+Tabla2[[#This Row],[15 VEN]]+Tabla2[[#This Row],[15 AP]]</f>
        <v>219</v>
      </c>
      <c r="J197" s="5">
        <v>0</v>
      </c>
      <c r="K197" s="3">
        <v>3</v>
      </c>
      <c r="L197" s="5">
        <f>+Tabla2[[#This Row],[30 VEN.]]+Tabla2[[#This Row],[30 AP]]</f>
        <v>3</v>
      </c>
      <c r="M197" s="5">
        <v>132</v>
      </c>
      <c r="N197" s="3">
        <v>140</v>
      </c>
      <c r="O197" s="5">
        <f>+Tabla2[[#This Row],[45 VEN.]]+Tabla2[[#This Row],[45 AP]]</f>
        <v>272</v>
      </c>
      <c r="P197" s="6">
        <f>+Tabla2[[#This Row],[45 TOT]]+Tabla2[[#This Row],[30 TOT ]]+Tabla2[[#This Row],[15 TOT]]+Tabla2[[#This Row],[10 TOT]]</f>
        <v>75694</v>
      </c>
      <c r="Q197" s="5">
        <v>1</v>
      </c>
      <c r="R197" s="5">
        <v>3</v>
      </c>
      <c r="S197" s="5">
        <v>4</v>
      </c>
      <c r="T197" s="4"/>
      <c r="U197" s="4"/>
      <c r="V197" s="4"/>
      <c r="W197" s="4"/>
    </row>
    <row r="198" spans="1:23" x14ac:dyDescent="0.25">
      <c r="A198" s="7">
        <v>2014</v>
      </c>
      <c r="B198" s="4" t="s">
        <v>41</v>
      </c>
      <c r="C198" s="4" t="s">
        <v>25</v>
      </c>
      <c r="D198" s="5">
        <v>11706</v>
      </c>
      <c r="E198" s="3">
        <v>5228</v>
      </c>
      <c r="F198" s="5">
        <f>+Tabla2[[#This Row],[10 VEN.]]+Tabla2[[#This Row],[10 AP]]</f>
        <v>16934</v>
      </c>
      <c r="G198" s="5">
        <v>10</v>
      </c>
      <c r="H198" s="3">
        <v>20</v>
      </c>
      <c r="I198" s="5">
        <f>+Tabla2[[#This Row],[15 VEN]]+Tabla2[[#This Row],[15 AP]]</f>
        <v>30</v>
      </c>
      <c r="J198" s="5">
        <v>0</v>
      </c>
      <c r="K198" s="3">
        <v>0</v>
      </c>
      <c r="L198" s="5">
        <f>+Tabla2[[#This Row],[30 VEN.]]+Tabla2[[#This Row],[30 AP]]</f>
        <v>0</v>
      </c>
      <c r="M198" s="5">
        <v>123</v>
      </c>
      <c r="N198" s="3">
        <v>6</v>
      </c>
      <c r="O198" s="5">
        <f>+Tabla2[[#This Row],[45 VEN.]]+Tabla2[[#This Row],[45 AP]]</f>
        <v>129</v>
      </c>
      <c r="P198" s="6">
        <f>+Tabla2[[#This Row],[45 TOT]]+Tabla2[[#This Row],[30 TOT ]]+Tabla2[[#This Row],[15 TOT]]+Tabla2[[#This Row],[10 TOT]]</f>
        <v>17093</v>
      </c>
      <c r="Q198" s="5">
        <v>9</v>
      </c>
      <c r="R198" s="5">
        <v>0</v>
      </c>
      <c r="S198" s="5">
        <v>9</v>
      </c>
      <c r="T198" s="4"/>
      <c r="U198" s="4"/>
      <c r="V198" s="4"/>
      <c r="W198" s="4"/>
    </row>
    <row r="199" spans="1:23" x14ac:dyDescent="0.25">
      <c r="A199" s="7">
        <v>2014</v>
      </c>
      <c r="B199" s="4" t="s">
        <v>41</v>
      </c>
      <c r="C199" s="4" t="s">
        <v>32</v>
      </c>
      <c r="D199" s="5">
        <v>17345</v>
      </c>
      <c r="E199" s="3">
        <v>2936</v>
      </c>
      <c r="F199" s="5">
        <f>+Tabla2[[#This Row],[10 VEN.]]+Tabla2[[#This Row],[10 AP]]</f>
        <v>20281</v>
      </c>
      <c r="G199" s="5">
        <v>56</v>
      </c>
      <c r="H199" s="3">
        <v>91</v>
      </c>
      <c r="I199" s="5">
        <f>+Tabla2[[#This Row],[15 VEN]]+Tabla2[[#This Row],[15 AP]]</f>
        <v>147</v>
      </c>
      <c r="J199" s="5">
        <v>0</v>
      </c>
      <c r="K199" s="3">
        <v>0</v>
      </c>
      <c r="L199" s="5">
        <f>+Tabla2[[#This Row],[30 VEN.]]+Tabla2[[#This Row],[30 AP]]</f>
        <v>0</v>
      </c>
      <c r="M199" s="5">
        <v>32</v>
      </c>
      <c r="N199" s="3">
        <v>91</v>
      </c>
      <c r="O199" s="5">
        <f>+Tabla2[[#This Row],[45 VEN.]]+Tabla2[[#This Row],[45 AP]]</f>
        <v>123</v>
      </c>
      <c r="P199" s="6">
        <f>+Tabla2[[#This Row],[45 TOT]]+Tabla2[[#This Row],[30 TOT ]]+Tabla2[[#This Row],[15 TOT]]+Tabla2[[#This Row],[10 TOT]]</f>
        <v>20551</v>
      </c>
      <c r="Q199" s="5">
        <v>46</v>
      </c>
      <c r="R199" s="5">
        <v>0</v>
      </c>
      <c r="S199" s="5">
        <v>46</v>
      </c>
      <c r="T199" s="4"/>
      <c r="U199" s="4"/>
      <c r="V199" s="4"/>
      <c r="W199" s="4"/>
    </row>
    <row r="200" spans="1:23" x14ac:dyDescent="0.25">
      <c r="A200" s="7">
        <v>2014</v>
      </c>
      <c r="B200" s="4" t="s">
        <v>41</v>
      </c>
      <c r="C200" s="4" t="s">
        <v>17</v>
      </c>
      <c r="D200" s="5">
        <v>40758</v>
      </c>
      <c r="E200" s="3">
        <v>530</v>
      </c>
      <c r="F200" s="5">
        <f>+Tabla2[[#This Row],[10 VEN.]]+Tabla2[[#This Row],[10 AP]]</f>
        <v>41288</v>
      </c>
      <c r="G200" s="5">
        <v>12</v>
      </c>
      <c r="H200" s="3">
        <v>34</v>
      </c>
      <c r="I200" s="5">
        <f>+Tabla2[[#This Row],[15 VEN]]+Tabla2[[#This Row],[15 AP]]</f>
        <v>46</v>
      </c>
      <c r="J200" s="5">
        <v>0</v>
      </c>
      <c r="K200" s="3">
        <v>0</v>
      </c>
      <c r="L200" s="5">
        <f>+Tabla2[[#This Row],[30 VEN.]]+Tabla2[[#This Row],[30 AP]]</f>
        <v>0</v>
      </c>
      <c r="M200" s="5">
        <v>125</v>
      </c>
      <c r="N200" s="3">
        <v>154</v>
      </c>
      <c r="O200" s="5">
        <f>+Tabla2[[#This Row],[45 VEN.]]+Tabla2[[#This Row],[45 AP]]</f>
        <v>279</v>
      </c>
      <c r="P200" s="6">
        <f>+Tabla2[[#This Row],[45 TOT]]+Tabla2[[#This Row],[30 TOT ]]+Tabla2[[#This Row],[15 TOT]]+Tabla2[[#This Row],[10 TOT]]</f>
        <v>41613</v>
      </c>
      <c r="Q200" s="5">
        <v>820</v>
      </c>
      <c r="R200" s="5">
        <v>15</v>
      </c>
      <c r="S200" s="5">
        <v>835</v>
      </c>
      <c r="T200" s="4"/>
      <c r="U200" s="4"/>
      <c r="V200" s="4"/>
      <c r="W200" s="4"/>
    </row>
    <row r="201" spans="1:23" x14ac:dyDescent="0.25">
      <c r="A201" s="7">
        <v>2014</v>
      </c>
      <c r="B201" s="4" t="s">
        <v>41</v>
      </c>
      <c r="C201" s="4" t="s">
        <v>64</v>
      </c>
      <c r="D201" s="5">
        <v>182114</v>
      </c>
      <c r="E201" s="3">
        <v>5591</v>
      </c>
      <c r="F201" s="5">
        <f>+Tabla2[[#This Row],[10 VEN.]]+Tabla2[[#This Row],[10 AP]]</f>
        <v>187705</v>
      </c>
      <c r="G201" s="5">
        <v>38</v>
      </c>
      <c r="H201" s="3">
        <v>193</v>
      </c>
      <c r="I201" s="5">
        <f>+Tabla2[[#This Row],[15 VEN]]+Tabla2[[#This Row],[15 AP]]</f>
        <v>231</v>
      </c>
      <c r="J201" s="5">
        <v>0</v>
      </c>
      <c r="K201" s="3">
        <v>0</v>
      </c>
      <c r="L201" s="5">
        <f>+Tabla2[[#This Row],[30 VEN.]]+Tabla2[[#This Row],[30 AP]]</f>
        <v>0</v>
      </c>
      <c r="M201" s="5">
        <v>245</v>
      </c>
      <c r="N201" s="3">
        <v>107</v>
      </c>
      <c r="O201" s="5">
        <f>+Tabla2[[#This Row],[45 VEN.]]+Tabla2[[#This Row],[45 AP]]</f>
        <v>352</v>
      </c>
      <c r="P201" s="6">
        <f>+Tabla2[[#This Row],[45 TOT]]+Tabla2[[#This Row],[30 TOT ]]+Tabla2[[#This Row],[15 TOT]]+Tabla2[[#This Row],[10 TOT]]</f>
        <v>188288</v>
      </c>
      <c r="Q201" s="5">
        <v>51</v>
      </c>
      <c r="R201" s="5">
        <v>20</v>
      </c>
      <c r="S201" s="5">
        <v>71</v>
      </c>
      <c r="T201" s="4"/>
      <c r="U201" s="4"/>
      <c r="V201" s="4"/>
      <c r="W201" s="4"/>
    </row>
    <row r="202" spans="1:23" x14ac:dyDescent="0.25">
      <c r="A202" s="7">
        <v>2014</v>
      </c>
      <c r="B202" s="4" t="s">
        <v>41</v>
      </c>
      <c r="C202" s="4" t="s">
        <v>7</v>
      </c>
      <c r="D202" s="5">
        <v>87758</v>
      </c>
      <c r="E202" s="3">
        <v>1702</v>
      </c>
      <c r="F202" s="5">
        <f>+Tabla2[[#This Row],[10 VEN.]]+Tabla2[[#This Row],[10 AP]]</f>
        <v>89460</v>
      </c>
      <c r="G202" s="5">
        <v>143</v>
      </c>
      <c r="H202" s="3">
        <v>123</v>
      </c>
      <c r="I202" s="5">
        <f>+Tabla2[[#This Row],[15 VEN]]+Tabla2[[#This Row],[15 AP]]</f>
        <v>266</v>
      </c>
      <c r="J202" s="5">
        <v>0</v>
      </c>
      <c r="K202" s="3">
        <v>0</v>
      </c>
      <c r="L202" s="5">
        <f>+Tabla2[[#This Row],[30 VEN.]]+Tabla2[[#This Row],[30 AP]]</f>
        <v>0</v>
      </c>
      <c r="M202" s="5">
        <v>246</v>
      </c>
      <c r="N202" s="3">
        <v>122</v>
      </c>
      <c r="O202" s="5">
        <f>+Tabla2[[#This Row],[45 VEN.]]+Tabla2[[#This Row],[45 AP]]</f>
        <v>368</v>
      </c>
      <c r="P202" s="6">
        <f>+Tabla2[[#This Row],[45 TOT]]+Tabla2[[#This Row],[30 TOT ]]+Tabla2[[#This Row],[15 TOT]]+Tabla2[[#This Row],[10 TOT]]</f>
        <v>90094</v>
      </c>
      <c r="Q202" s="5">
        <v>2342</v>
      </c>
      <c r="R202" s="5">
        <v>4</v>
      </c>
      <c r="S202" s="5">
        <v>2346</v>
      </c>
      <c r="T202" s="4"/>
      <c r="U202" s="4"/>
      <c r="V202" s="4"/>
      <c r="W202" s="4"/>
    </row>
    <row r="203" spans="1:23" x14ac:dyDescent="0.25">
      <c r="A203" s="7">
        <v>2015</v>
      </c>
      <c r="B203" s="4" t="s">
        <v>33</v>
      </c>
      <c r="C203" s="4" t="s">
        <v>3</v>
      </c>
      <c r="D203" s="5">
        <v>7088</v>
      </c>
      <c r="E203" s="1">
        <v>1216</v>
      </c>
      <c r="F203" s="5">
        <f>+Tabla2[[#This Row],[10 VEN.]]+Tabla2[[#This Row],[10 AP]]</f>
        <v>8304</v>
      </c>
      <c r="G203" s="5">
        <v>0</v>
      </c>
      <c r="H203" s="1">
        <v>0</v>
      </c>
      <c r="I203" s="5">
        <f>+Tabla2[[#This Row],[15 VEN]]+Tabla2[[#This Row],[15 AP]]</f>
        <v>0</v>
      </c>
      <c r="J203" s="5">
        <v>0</v>
      </c>
      <c r="K203" s="1">
        <v>0</v>
      </c>
      <c r="L203" s="5">
        <f>+Tabla2[[#This Row],[30 VEN.]]+Tabla2[[#This Row],[30 AP]]</f>
        <v>0</v>
      </c>
      <c r="M203" s="5">
        <v>38</v>
      </c>
      <c r="N203" s="1">
        <v>22</v>
      </c>
      <c r="O203" s="5">
        <f>+Tabla2[[#This Row],[45 VEN.]]+Tabla2[[#This Row],[45 AP]]</f>
        <v>60</v>
      </c>
      <c r="P203" s="2">
        <f>+Tabla2[[#This Row],[45 TOT]]+Tabla2[[#This Row],[30 TOT ]]+Tabla2[[#This Row],[15 TOT]]+Tabla2[[#This Row],[10 TOT]]</f>
        <v>8364</v>
      </c>
      <c r="Q203" s="5">
        <v>2051</v>
      </c>
      <c r="R203" s="5">
        <v>0</v>
      </c>
      <c r="S203" s="5">
        <v>2051</v>
      </c>
      <c r="T203" s="4"/>
      <c r="U203" s="4"/>
      <c r="V203" s="4"/>
      <c r="W203" s="4"/>
    </row>
    <row r="204" spans="1:23" x14ac:dyDescent="0.25">
      <c r="A204" s="7">
        <v>2015</v>
      </c>
      <c r="B204" s="4" t="s">
        <v>33</v>
      </c>
      <c r="C204" s="4" t="s">
        <v>4</v>
      </c>
      <c r="D204" s="5">
        <v>2868</v>
      </c>
      <c r="E204" s="1">
        <v>33</v>
      </c>
      <c r="F204" s="5">
        <f>+Tabla2[[#This Row],[10 VEN.]]+Tabla2[[#This Row],[10 AP]]</f>
        <v>2901</v>
      </c>
      <c r="G204" s="5">
        <v>0</v>
      </c>
      <c r="H204" s="1">
        <v>0</v>
      </c>
      <c r="I204" s="5">
        <f>+Tabla2[[#This Row],[15 VEN]]+Tabla2[[#This Row],[15 AP]]</f>
        <v>0</v>
      </c>
      <c r="J204" s="5">
        <v>0</v>
      </c>
      <c r="K204" s="1">
        <v>0</v>
      </c>
      <c r="L204" s="5">
        <f>+Tabla2[[#This Row],[30 VEN.]]+Tabla2[[#This Row],[30 AP]]</f>
        <v>0</v>
      </c>
      <c r="M204" s="5">
        <v>21</v>
      </c>
      <c r="N204" s="1">
        <v>31</v>
      </c>
      <c r="O204" s="5">
        <f>+Tabla2[[#This Row],[45 VEN.]]+Tabla2[[#This Row],[45 AP]]</f>
        <v>52</v>
      </c>
      <c r="P204" s="2">
        <f>+Tabla2[[#This Row],[45 TOT]]+Tabla2[[#This Row],[30 TOT ]]+Tabla2[[#This Row],[15 TOT]]+Tabla2[[#This Row],[10 TOT]]</f>
        <v>2953</v>
      </c>
      <c r="Q204" s="5">
        <v>423</v>
      </c>
      <c r="R204" s="5">
        <v>0</v>
      </c>
      <c r="S204" s="5">
        <v>423</v>
      </c>
      <c r="T204" s="4"/>
      <c r="U204" s="4"/>
      <c r="V204" s="4"/>
      <c r="W204" s="4"/>
    </row>
    <row r="205" spans="1:23" x14ac:dyDescent="0.25">
      <c r="A205" s="7">
        <v>2015</v>
      </c>
      <c r="B205" s="4" t="s">
        <v>33</v>
      </c>
      <c r="C205" s="4" t="s">
        <v>63</v>
      </c>
      <c r="D205" s="5">
        <v>3017</v>
      </c>
      <c r="E205" s="1">
        <v>89</v>
      </c>
      <c r="F205" s="5">
        <f>+Tabla2[[#This Row],[10 VEN.]]+Tabla2[[#This Row],[10 AP]]</f>
        <v>3106</v>
      </c>
      <c r="G205" s="5">
        <v>0</v>
      </c>
      <c r="H205" s="1">
        <v>0</v>
      </c>
      <c r="I205" s="5">
        <f>+Tabla2[[#This Row],[15 VEN]]+Tabla2[[#This Row],[15 AP]]</f>
        <v>0</v>
      </c>
      <c r="J205" s="5">
        <v>0</v>
      </c>
      <c r="K205" s="1">
        <v>0</v>
      </c>
      <c r="L205" s="5">
        <f>+Tabla2[[#This Row],[30 VEN.]]+Tabla2[[#This Row],[30 AP]]</f>
        <v>0</v>
      </c>
      <c r="M205" s="5">
        <v>6</v>
      </c>
      <c r="N205" s="1">
        <v>105</v>
      </c>
      <c r="O205" s="5">
        <f>+Tabla2[[#This Row],[45 VEN.]]+Tabla2[[#This Row],[45 AP]]</f>
        <v>111</v>
      </c>
      <c r="P205" s="2">
        <f>+Tabla2[[#This Row],[45 TOT]]+Tabla2[[#This Row],[30 TOT ]]+Tabla2[[#This Row],[15 TOT]]+Tabla2[[#This Row],[10 TOT]]</f>
        <v>3217</v>
      </c>
      <c r="Q205" s="5">
        <v>59</v>
      </c>
      <c r="R205" s="5">
        <v>0</v>
      </c>
      <c r="S205" s="5">
        <v>59</v>
      </c>
      <c r="T205" s="4"/>
      <c r="U205" s="4"/>
      <c r="V205" s="4"/>
      <c r="W205" s="4"/>
    </row>
    <row r="206" spans="1:23" x14ac:dyDescent="0.25">
      <c r="A206" s="7">
        <v>2015</v>
      </c>
      <c r="B206" s="4" t="s">
        <v>33</v>
      </c>
      <c r="C206" s="4" t="s">
        <v>5</v>
      </c>
      <c r="D206" s="5">
        <v>68</v>
      </c>
      <c r="E206" s="1">
        <v>1576</v>
      </c>
      <c r="F206" s="5">
        <f>+Tabla2[[#This Row],[10 VEN.]]+Tabla2[[#This Row],[10 AP]]</f>
        <v>1644</v>
      </c>
      <c r="G206" s="5">
        <v>0</v>
      </c>
      <c r="H206" s="1">
        <v>0</v>
      </c>
      <c r="I206" s="5">
        <f>+Tabla2[[#This Row],[15 VEN]]+Tabla2[[#This Row],[15 AP]]</f>
        <v>0</v>
      </c>
      <c r="J206" s="5">
        <v>0</v>
      </c>
      <c r="K206" s="1">
        <v>3</v>
      </c>
      <c r="L206" s="5">
        <f>+Tabla2[[#This Row],[30 VEN.]]+Tabla2[[#This Row],[30 AP]]</f>
        <v>3</v>
      </c>
      <c r="M206" s="5">
        <v>0</v>
      </c>
      <c r="N206" s="1">
        <v>0</v>
      </c>
      <c r="O206" s="5">
        <f>+Tabla2[[#This Row],[45 VEN.]]+Tabla2[[#This Row],[45 AP]]</f>
        <v>0</v>
      </c>
      <c r="P206" s="2">
        <f>+Tabla2[[#This Row],[45 TOT]]+Tabla2[[#This Row],[30 TOT ]]+Tabla2[[#This Row],[15 TOT]]+Tabla2[[#This Row],[10 TOT]]</f>
        <v>1647</v>
      </c>
      <c r="Q206" s="5">
        <v>0</v>
      </c>
      <c r="R206" s="5">
        <v>0</v>
      </c>
      <c r="S206" s="5">
        <v>0</v>
      </c>
      <c r="T206" s="4"/>
      <c r="U206" s="4"/>
      <c r="V206" s="4"/>
      <c r="W206" s="4"/>
    </row>
    <row r="207" spans="1:23" x14ac:dyDescent="0.25">
      <c r="A207" s="7">
        <v>2015</v>
      </c>
      <c r="B207" s="4" t="s">
        <v>33</v>
      </c>
      <c r="C207" s="4" t="s">
        <v>64</v>
      </c>
      <c r="D207" s="5">
        <v>12564</v>
      </c>
      <c r="E207" s="1">
        <v>6993</v>
      </c>
      <c r="F207" s="5">
        <f>+Tabla2[[#This Row],[10 VEN.]]+Tabla2[[#This Row],[10 AP]]</f>
        <v>19557</v>
      </c>
      <c r="G207" s="5">
        <v>0</v>
      </c>
      <c r="H207" s="1">
        <v>0</v>
      </c>
      <c r="I207" s="5">
        <f>+Tabla2[[#This Row],[15 VEN]]+Tabla2[[#This Row],[15 AP]]</f>
        <v>0</v>
      </c>
      <c r="J207" s="5">
        <v>0</v>
      </c>
      <c r="K207" s="1">
        <v>0</v>
      </c>
      <c r="L207" s="5">
        <f>+Tabla2[[#This Row],[30 VEN.]]+Tabla2[[#This Row],[30 AP]]</f>
        <v>0</v>
      </c>
      <c r="M207" s="5">
        <v>55</v>
      </c>
      <c r="N207" s="1">
        <v>72</v>
      </c>
      <c r="O207" s="5">
        <f>+Tabla2[[#This Row],[45 VEN.]]+Tabla2[[#This Row],[45 AP]]</f>
        <v>127</v>
      </c>
      <c r="P207" s="2">
        <f>+Tabla2[[#This Row],[45 TOT]]+Tabla2[[#This Row],[30 TOT ]]+Tabla2[[#This Row],[15 TOT]]+Tabla2[[#This Row],[10 TOT]]</f>
        <v>19684</v>
      </c>
      <c r="Q207" s="5">
        <v>1398</v>
      </c>
      <c r="R207" s="5">
        <v>0</v>
      </c>
      <c r="S207" s="5">
        <v>1398</v>
      </c>
      <c r="T207" s="4"/>
      <c r="U207" s="4"/>
      <c r="V207" s="4"/>
      <c r="W207" s="4"/>
    </row>
    <row r="208" spans="1:23" x14ac:dyDescent="0.25">
      <c r="A208" s="7">
        <v>2015</v>
      </c>
      <c r="B208" s="4" t="s">
        <v>33</v>
      </c>
      <c r="C208" s="4" t="s">
        <v>7</v>
      </c>
      <c r="D208" s="5">
        <v>11472</v>
      </c>
      <c r="E208" s="1">
        <v>2230</v>
      </c>
      <c r="F208" s="5">
        <f>+Tabla2[[#This Row],[10 VEN.]]+Tabla2[[#This Row],[10 AP]]</f>
        <v>13702</v>
      </c>
      <c r="G208" s="5">
        <v>14</v>
      </c>
      <c r="H208" s="1">
        <v>168</v>
      </c>
      <c r="I208" s="5">
        <f>+Tabla2[[#This Row],[15 VEN]]+Tabla2[[#This Row],[15 AP]]</f>
        <v>182</v>
      </c>
      <c r="J208" s="5">
        <v>0</v>
      </c>
      <c r="K208" s="1">
        <v>1</v>
      </c>
      <c r="L208" s="5">
        <f>+Tabla2[[#This Row],[30 VEN.]]+Tabla2[[#This Row],[30 AP]]</f>
        <v>1</v>
      </c>
      <c r="M208" s="5">
        <v>30</v>
      </c>
      <c r="N208" s="1">
        <v>32</v>
      </c>
      <c r="O208" s="5">
        <f>+Tabla2[[#This Row],[45 VEN.]]+Tabla2[[#This Row],[45 AP]]</f>
        <v>62</v>
      </c>
      <c r="P208" s="2">
        <f>+Tabla2[[#This Row],[45 TOT]]+Tabla2[[#This Row],[30 TOT ]]+Tabla2[[#This Row],[15 TOT]]+Tabla2[[#This Row],[10 TOT]]</f>
        <v>13947</v>
      </c>
      <c r="Q208" s="5">
        <v>1196</v>
      </c>
      <c r="R208" s="5">
        <v>0</v>
      </c>
      <c r="S208" s="5">
        <v>1196</v>
      </c>
      <c r="T208" s="4"/>
      <c r="U208" s="4"/>
      <c r="V208" s="4"/>
      <c r="W208" s="4"/>
    </row>
    <row r="209" spans="1:23" x14ac:dyDescent="0.25">
      <c r="A209" s="7">
        <v>2015</v>
      </c>
      <c r="B209" s="4" t="s">
        <v>33</v>
      </c>
      <c r="C209" s="4" t="s">
        <v>8</v>
      </c>
      <c r="D209" s="5">
        <v>1223</v>
      </c>
      <c r="E209" s="1">
        <v>73</v>
      </c>
      <c r="F209" s="5">
        <f>+Tabla2[[#This Row],[10 VEN.]]+Tabla2[[#This Row],[10 AP]]</f>
        <v>1296</v>
      </c>
      <c r="G209" s="5">
        <v>0</v>
      </c>
      <c r="H209" s="1">
        <v>0</v>
      </c>
      <c r="I209" s="5">
        <f>+Tabla2[[#This Row],[15 VEN]]+Tabla2[[#This Row],[15 AP]]</f>
        <v>0</v>
      </c>
      <c r="J209" s="5">
        <v>0</v>
      </c>
      <c r="K209" s="1">
        <v>0</v>
      </c>
      <c r="L209" s="5">
        <f>+Tabla2[[#This Row],[30 VEN.]]+Tabla2[[#This Row],[30 AP]]</f>
        <v>0</v>
      </c>
      <c r="M209" s="5">
        <v>0</v>
      </c>
      <c r="N209" s="1">
        <v>0</v>
      </c>
      <c r="O209" s="5">
        <f>+Tabla2[[#This Row],[45 VEN.]]+Tabla2[[#This Row],[45 AP]]</f>
        <v>0</v>
      </c>
      <c r="P209" s="2">
        <f>+Tabla2[[#This Row],[45 TOT]]+Tabla2[[#This Row],[30 TOT ]]+Tabla2[[#This Row],[15 TOT]]+Tabla2[[#This Row],[10 TOT]]</f>
        <v>1296</v>
      </c>
      <c r="Q209" s="5">
        <v>0</v>
      </c>
      <c r="R209" s="5">
        <v>0</v>
      </c>
      <c r="S209" s="5">
        <v>0</v>
      </c>
      <c r="T209" s="4"/>
      <c r="U209" s="4"/>
      <c r="V209" s="4"/>
      <c r="W209" s="4"/>
    </row>
    <row r="210" spans="1:23" x14ac:dyDescent="0.25">
      <c r="A210" s="7">
        <v>2015</v>
      </c>
      <c r="B210" s="4" t="s">
        <v>33</v>
      </c>
      <c r="C210" s="4" t="s">
        <v>9</v>
      </c>
      <c r="D210" s="5">
        <v>6672</v>
      </c>
      <c r="E210" s="1">
        <v>774</v>
      </c>
      <c r="F210" s="5">
        <f>+Tabla2[[#This Row],[10 VEN.]]+Tabla2[[#This Row],[10 AP]]</f>
        <v>7446</v>
      </c>
      <c r="G210" s="5">
        <v>0</v>
      </c>
      <c r="H210" s="1">
        <v>0</v>
      </c>
      <c r="I210" s="5">
        <f>+Tabla2[[#This Row],[15 VEN]]+Tabla2[[#This Row],[15 AP]]</f>
        <v>0</v>
      </c>
      <c r="J210" s="5">
        <v>0</v>
      </c>
      <c r="K210" s="1">
        <v>0</v>
      </c>
      <c r="L210" s="5">
        <f>+Tabla2[[#This Row],[30 VEN.]]+Tabla2[[#This Row],[30 AP]]</f>
        <v>0</v>
      </c>
      <c r="M210" s="5">
        <v>17</v>
      </c>
      <c r="N210" s="1">
        <v>2</v>
      </c>
      <c r="O210" s="5">
        <f>+Tabla2[[#This Row],[45 VEN.]]+Tabla2[[#This Row],[45 AP]]</f>
        <v>19</v>
      </c>
      <c r="P210" s="2">
        <f>+Tabla2[[#This Row],[45 TOT]]+Tabla2[[#This Row],[30 TOT ]]+Tabla2[[#This Row],[15 TOT]]+Tabla2[[#This Row],[10 TOT]]</f>
        <v>7465</v>
      </c>
      <c r="Q210" s="5">
        <v>107</v>
      </c>
      <c r="R210" s="5">
        <v>0</v>
      </c>
      <c r="S210" s="5">
        <v>107</v>
      </c>
      <c r="T210" s="4"/>
      <c r="U210" s="4"/>
      <c r="V210" s="4"/>
      <c r="W210" s="4"/>
    </row>
    <row r="211" spans="1:23" x14ac:dyDescent="0.25">
      <c r="A211" s="7">
        <v>2015</v>
      </c>
      <c r="B211" s="4" t="s">
        <v>34</v>
      </c>
      <c r="C211" s="4" t="s">
        <v>8</v>
      </c>
      <c r="D211" s="5">
        <v>202340</v>
      </c>
      <c r="E211" s="1">
        <v>6115</v>
      </c>
      <c r="F211" s="5">
        <f>+Tabla2[[#This Row],[10 VEN.]]+Tabla2[[#This Row],[10 AP]]</f>
        <v>208455</v>
      </c>
      <c r="G211" s="5">
        <v>253</v>
      </c>
      <c r="H211" s="1">
        <v>472</v>
      </c>
      <c r="I211" s="5">
        <f>+Tabla2[[#This Row],[15 VEN]]+Tabla2[[#This Row],[15 AP]]</f>
        <v>725</v>
      </c>
      <c r="J211" s="5">
        <v>1</v>
      </c>
      <c r="K211" s="1">
        <v>14</v>
      </c>
      <c r="L211" s="5">
        <f>+Tabla2[[#This Row],[30 VEN.]]+Tabla2[[#This Row],[30 AP]]</f>
        <v>15</v>
      </c>
      <c r="M211" s="5">
        <v>1307</v>
      </c>
      <c r="N211" s="1">
        <v>1325</v>
      </c>
      <c r="O211" s="5">
        <f>+Tabla2[[#This Row],[45 VEN.]]+Tabla2[[#This Row],[45 AP]]</f>
        <v>2632</v>
      </c>
      <c r="P211" s="2">
        <f>+Tabla2[[#This Row],[45 TOT]]+Tabla2[[#This Row],[30 TOT ]]+Tabla2[[#This Row],[15 TOT]]+Tabla2[[#This Row],[10 TOT]]</f>
        <v>211827</v>
      </c>
      <c r="Q211" s="5">
        <v>1882</v>
      </c>
      <c r="R211" s="5">
        <v>58</v>
      </c>
      <c r="S211" s="5">
        <v>1940</v>
      </c>
      <c r="T211" s="4"/>
      <c r="U211" s="4"/>
      <c r="V211" s="4"/>
      <c r="W211" s="4"/>
    </row>
    <row r="212" spans="1:23" x14ac:dyDescent="0.25">
      <c r="A212" s="7">
        <v>2015</v>
      </c>
      <c r="B212" s="4" t="s">
        <v>34</v>
      </c>
      <c r="C212" s="4" t="s">
        <v>10</v>
      </c>
      <c r="D212" s="5">
        <v>82970</v>
      </c>
      <c r="E212" s="1">
        <v>27441</v>
      </c>
      <c r="F212" s="5">
        <f>+Tabla2[[#This Row],[10 VEN.]]+Tabla2[[#This Row],[10 AP]]</f>
        <v>110411</v>
      </c>
      <c r="G212" s="5">
        <v>159</v>
      </c>
      <c r="H212" s="1">
        <v>69</v>
      </c>
      <c r="I212" s="5">
        <f>+Tabla2[[#This Row],[15 VEN]]+Tabla2[[#This Row],[15 AP]]</f>
        <v>228</v>
      </c>
      <c r="J212" s="5">
        <v>0</v>
      </c>
      <c r="K212" s="1">
        <v>0</v>
      </c>
      <c r="L212" s="5">
        <f>+Tabla2[[#This Row],[30 VEN.]]+Tabla2[[#This Row],[30 AP]]</f>
        <v>0</v>
      </c>
      <c r="M212" s="5">
        <v>227</v>
      </c>
      <c r="N212" s="1">
        <v>289</v>
      </c>
      <c r="O212" s="5">
        <f>+Tabla2[[#This Row],[45 VEN.]]+Tabla2[[#This Row],[45 AP]]</f>
        <v>516</v>
      </c>
      <c r="P212" s="2">
        <f>+Tabla2[[#This Row],[45 TOT]]+Tabla2[[#This Row],[30 TOT ]]+Tabla2[[#This Row],[15 TOT]]+Tabla2[[#This Row],[10 TOT]]</f>
        <v>111155</v>
      </c>
      <c r="Q212" s="5">
        <v>2655</v>
      </c>
      <c r="R212" s="5">
        <v>1</v>
      </c>
      <c r="S212" s="5">
        <v>2656</v>
      </c>
      <c r="T212" s="4"/>
      <c r="U212" s="4"/>
      <c r="V212" s="4"/>
      <c r="W212" s="4"/>
    </row>
    <row r="213" spans="1:23" x14ac:dyDescent="0.25">
      <c r="A213" s="7">
        <v>2015</v>
      </c>
      <c r="B213" s="4" t="s">
        <v>34</v>
      </c>
      <c r="C213" s="4" t="s">
        <v>3</v>
      </c>
      <c r="D213" s="5">
        <v>241132</v>
      </c>
      <c r="E213" s="1">
        <v>68868</v>
      </c>
      <c r="F213" s="5">
        <f>+Tabla2[[#This Row],[10 VEN.]]+Tabla2[[#This Row],[10 AP]]</f>
        <v>310000</v>
      </c>
      <c r="G213" s="5">
        <v>154</v>
      </c>
      <c r="H213" s="1">
        <v>1990</v>
      </c>
      <c r="I213" s="5">
        <f>+Tabla2[[#This Row],[15 VEN]]+Tabla2[[#This Row],[15 AP]]</f>
        <v>2144</v>
      </c>
      <c r="J213" s="5">
        <v>0</v>
      </c>
      <c r="K213" s="1">
        <v>37</v>
      </c>
      <c r="L213" s="5">
        <f>+Tabla2[[#This Row],[30 VEN.]]+Tabla2[[#This Row],[30 AP]]</f>
        <v>37</v>
      </c>
      <c r="M213" s="5">
        <v>2648</v>
      </c>
      <c r="N213" s="1">
        <v>738</v>
      </c>
      <c r="O213" s="5">
        <f>+Tabla2[[#This Row],[45 VEN.]]+Tabla2[[#This Row],[45 AP]]</f>
        <v>3386</v>
      </c>
      <c r="P213" s="2">
        <f>+Tabla2[[#This Row],[45 TOT]]+Tabla2[[#This Row],[30 TOT ]]+Tabla2[[#This Row],[15 TOT]]+Tabla2[[#This Row],[10 TOT]]</f>
        <v>315567</v>
      </c>
      <c r="Q213" s="5">
        <v>634</v>
      </c>
      <c r="R213" s="5">
        <v>0</v>
      </c>
      <c r="S213" s="5">
        <v>634</v>
      </c>
      <c r="T213" s="4"/>
      <c r="U213" s="4"/>
      <c r="V213" s="4"/>
      <c r="W213" s="4"/>
    </row>
    <row r="214" spans="1:23" x14ac:dyDescent="0.25">
      <c r="A214" s="7">
        <v>2015</v>
      </c>
      <c r="B214" s="4" t="s">
        <v>34</v>
      </c>
      <c r="C214" s="4" t="s">
        <v>11</v>
      </c>
      <c r="D214" s="5">
        <v>53753</v>
      </c>
      <c r="E214" s="1">
        <v>3839</v>
      </c>
      <c r="F214" s="5">
        <f>+Tabla2[[#This Row],[10 VEN.]]+Tabla2[[#This Row],[10 AP]]</f>
        <v>57592</v>
      </c>
      <c r="G214" s="5">
        <v>86</v>
      </c>
      <c r="H214" s="1">
        <v>136</v>
      </c>
      <c r="I214" s="5">
        <f>+Tabla2[[#This Row],[15 VEN]]+Tabla2[[#This Row],[15 AP]]</f>
        <v>222</v>
      </c>
      <c r="J214" s="5">
        <v>0</v>
      </c>
      <c r="K214" s="1">
        <v>0</v>
      </c>
      <c r="L214" s="5">
        <f>+Tabla2[[#This Row],[30 VEN.]]+Tabla2[[#This Row],[30 AP]]</f>
        <v>0</v>
      </c>
      <c r="M214" s="5">
        <v>281</v>
      </c>
      <c r="N214" s="1">
        <v>300</v>
      </c>
      <c r="O214" s="5">
        <f>+Tabla2[[#This Row],[45 VEN.]]+Tabla2[[#This Row],[45 AP]]</f>
        <v>581</v>
      </c>
      <c r="P214" s="2">
        <f>+Tabla2[[#This Row],[45 TOT]]+Tabla2[[#This Row],[30 TOT ]]+Tabla2[[#This Row],[15 TOT]]+Tabla2[[#This Row],[10 TOT]]</f>
        <v>58395</v>
      </c>
      <c r="Q214" s="5">
        <v>3</v>
      </c>
      <c r="R214" s="5">
        <v>0</v>
      </c>
      <c r="S214" s="5">
        <v>3</v>
      </c>
      <c r="T214" s="4"/>
      <c r="U214" s="4"/>
      <c r="V214" s="4"/>
      <c r="W214" s="4"/>
    </row>
    <row r="215" spans="1:23" x14ac:dyDescent="0.25">
      <c r="A215" s="7">
        <v>2015</v>
      </c>
      <c r="B215" s="4" t="s">
        <v>34</v>
      </c>
      <c r="C215" s="4" t="s">
        <v>12</v>
      </c>
      <c r="D215" s="5">
        <v>0</v>
      </c>
      <c r="E215" s="1">
        <v>0</v>
      </c>
      <c r="F215" s="5">
        <f>+Tabla2[[#This Row],[10 VEN.]]+Tabla2[[#This Row],[10 AP]]</f>
        <v>0</v>
      </c>
      <c r="G215" s="5">
        <v>0</v>
      </c>
      <c r="H215" s="1">
        <v>0</v>
      </c>
      <c r="I215" s="5">
        <f>+Tabla2[[#This Row],[15 VEN]]+Tabla2[[#This Row],[15 AP]]</f>
        <v>0</v>
      </c>
      <c r="J215" s="5">
        <v>0</v>
      </c>
      <c r="K215" s="1">
        <v>0</v>
      </c>
      <c r="L215" s="5">
        <f>+Tabla2[[#This Row],[30 VEN.]]+Tabla2[[#This Row],[30 AP]]</f>
        <v>0</v>
      </c>
      <c r="M215" s="5">
        <v>67</v>
      </c>
      <c r="N215" s="1">
        <v>302</v>
      </c>
      <c r="O215" s="5">
        <f>+Tabla2[[#This Row],[45 VEN.]]+Tabla2[[#This Row],[45 AP]]</f>
        <v>369</v>
      </c>
      <c r="P215" s="2">
        <f>+Tabla2[[#This Row],[45 TOT]]+Tabla2[[#This Row],[30 TOT ]]+Tabla2[[#This Row],[15 TOT]]+Tabla2[[#This Row],[10 TOT]]</f>
        <v>369</v>
      </c>
      <c r="Q215" s="5">
        <v>0</v>
      </c>
      <c r="R215" s="5">
        <v>0</v>
      </c>
      <c r="S215" s="5">
        <v>0</v>
      </c>
      <c r="T215" s="4"/>
      <c r="U215" s="4"/>
      <c r="V215" s="4"/>
      <c r="W215" s="4"/>
    </row>
    <row r="216" spans="1:23" x14ac:dyDescent="0.25">
      <c r="A216" s="7">
        <v>2015</v>
      </c>
      <c r="B216" s="4" t="s">
        <v>34</v>
      </c>
      <c r="C216" s="4" t="s">
        <v>13</v>
      </c>
      <c r="D216" s="5">
        <v>213027</v>
      </c>
      <c r="E216" s="1">
        <v>11143</v>
      </c>
      <c r="F216" s="5">
        <f>+Tabla2[[#This Row],[10 VEN.]]+Tabla2[[#This Row],[10 AP]]</f>
        <v>224170</v>
      </c>
      <c r="G216" s="5">
        <v>0</v>
      </c>
      <c r="H216" s="1">
        <v>0</v>
      </c>
      <c r="I216" s="5">
        <f>+Tabla2[[#This Row],[15 VEN]]+Tabla2[[#This Row],[15 AP]]</f>
        <v>0</v>
      </c>
      <c r="J216" s="5">
        <v>0</v>
      </c>
      <c r="K216" s="1">
        <v>0</v>
      </c>
      <c r="L216" s="5">
        <f>+Tabla2[[#This Row],[30 VEN.]]+Tabla2[[#This Row],[30 AP]]</f>
        <v>0</v>
      </c>
      <c r="M216" s="5">
        <v>856</v>
      </c>
      <c r="N216" s="1">
        <v>535</v>
      </c>
      <c r="O216" s="5">
        <f>+Tabla2[[#This Row],[45 VEN.]]+Tabla2[[#This Row],[45 AP]]</f>
        <v>1391</v>
      </c>
      <c r="P216" s="2">
        <f>+Tabla2[[#This Row],[45 TOT]]+Tabla2[[#This Row],[30 TOT ]]+Tabla2[[#This Row],[15 TOT]]+Tabla2[[#This Row],[10 TOT]]</f>
        <v>225561</v>
      </c>
      <c r="Q216" s="5">
        <v>5718</v>
      </c>
      <c r="R216" s="5">
        <v>0</v>
      </c>
      <c r="S216" s="5">
        <v>5718</v>
      </c>
      <c r="T216" s="4"/>
      <c r="U216" s="4"/>
      <c r="V216" s="4"/>
      <c r="W216" s="4"/>
    </row>
    <row r="217" spans="1:23" x14ac:dyDescent="0.25">
      <c r="A217" s="7">
        <v>2015</v>
      </c>
      <c r="B217" s="4" t="s">
        <v>34</v>
      </c>
      <c r="C217" s="4" t="s">
        <v>5</v>
      </c>
      <c r="D217" s="5">
        <v>177866</v>
      </c>
      <c r="E217" s="1">
        <v>32510</v>
      </c>
      <c r="F217" s="5">
        <f>+Tabla2[[#This Row],[10 VEN.]]+Tabla2[[#This Row],[10 AP]]</f>
        <v>210376</v>
      </c>
      <c r="G217" s="5">
        <v>136</v>
      </c>
      <c r="H217" s="1">
        <v>342</v>
      </c>
      <c r="I217" s="5">
        <f>+Tabla2[[#This Row],[15 VEN]]+Tabla2[[#This Row],[15 AP]]</f>
        <v>478</v>
      </c>
      <c r="J217" s="5">
        <v>0</v>
      </c>
      <c r="K217" s="1">
        <v>5</v>
      </c>
      <c r="L217" s="5">
        <f>+Tabla2[[#This Row],[30 VEN.]]+Tabla2[[#This Row],[30 AP]]</f>
        <v>5</v>
      </c>
      <c r="M217" s="5">
        <v>1857</v>
      </c>
      <c r="N217" s="1">
        <v>897</v>
      </c>
      <c r="O217" s="5">
        <f>+Tabla2[[#This Row],[45 VEN.]]+Tabla2[[#This Row],[45 AP]]</f>
        <v>2754</v>
      </c>
      <c r="P217" s="2">
        <f>+Tabla2[[#This Row],[45 TOT]]+Tabla2[[#This Row],[30 TOT ]]+Tabla2[[#This Row],[15 TOT]]+Tabla2[[#This Row],[10 TOT]]</f>
        <v>213613</v>
      </c>
      <c r="Q217" s="5">
        <v>6836</v>
      </c>
      <c r="R217" s="5">
        <v>6</v>
      </c>
      <c r="S217" s="5">
        <v>6842</v>
      </c>
      <c r="T217" s="4"/>
      <c r="U217" s="4"/>
      <c r="V217" s="4"/>
      <c r="W217" s="4"/>
    </row>
    <row r="218" spans="1:23" x14ac:dyDescent="0.25">
      <c r="A218" s="7">
        <v>2015</v>
      </c>
      <c r="B218" s="4" t="s">
        <v>34</v>
      </c>
      <c r="C218" s="4" t="s">
        <v>9</v>
      </c>
      <c r="D218" s="5">
        <v>108751</v>
      </c>
      <c r="E218" s="1">
        <v>47595</v>
      </c>
      <c r="F218" s="5">
        <f>+Tabla2[[#This Row],[10 VEN.]]+Tabla2[[#This Row],[10 AP]]</f>
        <v>156346</v>
      </c>
      <c r="G218" s="5">
        <v>0</v>
      </c>
      <c r="H218" s="1">
        <v>266</v>
      </c>
      <c r="I218" s="5">
        <f>+Tabla2[[#This Row],[15 VEN]]+Tabla2[[#This Row],[15 AP]]</f>
        <v>266</v>
      </c>
      <c r="J218" s="5">
        <v>0</v>
      </c>
      <c r="K218" s="1">
        <v>0</v>
      </c>
      <c r="L218" s="5">
        <f>+Tabla2[[#This Row],[30 VEN.]]+Tabla2[[#This Row],[30 AP]]</f>
        <v>0</v>
      </c>
      <c r="M218" s="5">
        <v>378</v>
      </c>
      <c r="N218" s="1">
        <v>232</v>
      </c>
      <c r="O218" s="5">
        <f>+Tabla2[[#This Row],[45 VEN.]]+Tabla2[[#This Row],[45 AP]]</f>
        <v>610</v>
      </c>
      <c r="P218" s="2">
        <f>+Tabla2[[#This Row],[45 TOT]]+Tabla2[[#This Row],[30 TOT ]]+Tabla2[[#This Row],[15 TOT]]+Tabla2[[#This Row],[10 TOT]]</f>
        <v>157222</v>
      </c>
      <c r="Q218" s="5">
        <v>3689</v>
      </c>
      <c r="R218" s="5">
        <v>0</v>
      </c>
      <c r="S218" s="5">
        <v>3689</v>
      </c>
      <c r="T218" s="4"/>
      <c r="U218" s="4"/>
      <c r="V218" s="4"/>
      <c r="W218" s="4"/>
    </row>
    <row r="219" spans="1:23" x14ac:dyDescent="0.25">
      <c r="A219" s="7">
        <v>2015</v>
      </c>
      <c r="B219" s="4" t="s">
        <v>34</v>
      </c>
      <c r="C219" s="4" t="s">
        <v>14</v>
      </c>
      <c r="D219" s="5">
        <v>0</v>
      </c>
      <c r="E219" s="1">
        <v>0</v>
      </c>
      <c r="F219" s="5">
        <f>+Tabla2[[#This Row],[10 VEN.]]+Tabla2[[#This Row],[10 AP]]</f>
        <v>0</v>
      </c>
      <c r="G219" s="5">
        <v>0</v>
      </c>
      <c r="H219" s="1">
        <v>0</v>
      </c>
      <c r="I219" s="5">
        <f>+Tabla2[[#This Row],[15 VEN]]+Tabla2[[#This Row],[15 AP]]</f>
        <v>0</v>
      </c>
      <c r="J219" s="5">
        <v>0</v>
      </c>
      <c r="K219" s="1">
        <v>0</v>
      </c>
      <c r="L219" s="5">
        <f>+Tabla2[[#This Row],[30 VEN.]]+Tabla2[[#This Row],[30 AP]]</f>
        <v>0</v>
      </c>
      <c r="M219" s="5">
        <v>229</v>
      </c>
      <c r="N219" s="1">
        <v>0</v>
      </c>
      <c r="O219" s="5">
        <f>+Tabla2[[#This Row],[45 VEN.]]+Tabla2[[#This Row],[45 AP]]</f>
        <v>229</v>
      </c>
      <c r="P219" s="2">
        <f>+Tabla2[[#This Row],[45 TOT]]+Tabla2[[#This Row],[30 TOT ]]+Tabla2[[#This Row],[15 TOT]]+Tabla2[[#This Row],[10 TOT]]</f>
        <v>229</v>
      </c>
      <c r="Q219" s="5">
        <v>0</v>
      </c>
      <c r="R219" s="5">
        <v>0</v>
      </c>
      <c r="S219" s="5">
        <v>0</v>
      </c>
      <c r="T219" s="4"/>
      <c r="U219" s="4"/>
      <c r="V219" s="4"/>
      <c r="W219" s="4"/>
    </row>
    <row r="220" spans="1:23" x14ac:dyDescent="0.25">
      <c r="A220" s="7">
        <v>2015</v>
      </c>
      <c r="B220" s="4" t="s">
        <v>34</v>
      </c>
      <c r="C220" s="4" t="s">
        <v>15</v>
      </c>
      <c r="D220" s="5">
        <v>90994</v>
      </c>
      <c r="E220" s="1">
        <v>13636</v>
      </c>
      <c r="F220" s="5">
        <f>+Tabla2[[#This Row],[10 VEN.]]+Tabla2[[#This Row],[10 AP]]</f>
        <v>104630</v>
      </c>
      <c r="G220" s="5">
        <v>68</v>
      </c>
      <c r="H220" s="1">
        <v>175</v>
      </c>
      <c r="I220" s="5">
        <f>+Tabla2[[#This Row],[15 VEN]]+Tabla2[[#This Row],[15 AP]]</f>
        <v>243</v>
      </c>
      <c r="J220" s="5">
        <v>1</v>
      </c>
      <c r="K220" s="1">
        <v>15</v>
      </c>
      <c r="L220" s="5">
        <f>+Tabla2[[#This Row],[30 VEN.]]+Tabla2[[#This Row],[30 AP]]</f>
        <v>16</v>
      </c>
      <c r="M220" s="5">
        <v>108</v>
      </c>
      <c r="N220" s="1">
        <v>200</v>
      </c>
      <c r="O220" s="5">
        <f>+Tabla2[[#This Row],[45 VEN.]]+Tabla2[[#This Row],[45 AP]]</f>
        <v>308</v>
      </c>
      <c r="P220" s="2">
        <f>+Tabla2[[#This Row],[45 TOT]]+Tabla2[[#This Row],[30 TOT ]]+Tabla2[[#This Row],[15 TOT]]+Tabla2[[#This Row],[10 TOT]]</f>
        <v>105197</v>
      </c>
      <c r="Q220" s="5">
        <v>298</v>
      </c>
      <c r="R220" s="5">
        <v>24</v>
      </c>
      <c r="S220" s="5">
        <v>322</v>
      </c>
      <c r="T220" s="4"/>
      <c r="U220" s="4"/>
      <c r="V220" s="4"/>
      <c r="W220" s="4"/>
    </row>
    <row r="221" spans="1:23" x14ac:dyDescent="0.25">
      <c r="A221" s="7">
        <v>2015</v>
      </c>
      <c r="B221" s="4" t="s">
        <v>34</v>
      </c>
      <c r="C221" s="4" t="s">
        <v>16</v>
      </c>
      <c r="D221" s="5">
        <v>0</v>
      </c>
      <c r="E221" s="1">
        <v>0</v>
      </c>
      <c r="F221" s="5">
        <f>+Tabla2[[#This Row],[10 VEN.]]+Tabla2[[#This Row],[10 AP]]</f>
        <v>0</v>
      </c>
      <c r="G221" s="5">
        <v>0</v>
      </c>
      <c r="H221" s="1">
        <v>0</v>
      </c>
      <c r="I221" s="5">
        <f>+Tabla2[[#This Row],[15 VEN]]+Tabla2[[#This Row],[15 AP]]</f>
        <v>0</v>
      </c>
      <c r="J221" s="5">
        <v>0</v>
      </c>
      <c r="K221" s="1">
        <v>0</v>
      </c>
      <c r="L221" s="5">
        <f>+Tabla2[[#This Row],[30 VEN.]]+Tabla2[[#This Row],[30 AP]]</f>
        <v>0</v>
      </c>
      <c r="M221" s="5">
        <v>303</v>
      </c>
      <c r="N221" s="1">
        <v>48</v>
      </c>
      <c r="O221" s="5">
        <f>+Tabla2[[#This Row],[45 VEN.]]+Tabla2[[#This Row],[45 AP]]</f>
        <v>351</v>
      </c>
      <c r="P221" s="2">
        <f>+Tabla2[[#This Row],[45 TOT]]+Tabla2[[#This Row],[30 TOT ]]+Tabla2[[#This Row],[15 TOT]]+Tabla2[[#This Row],[10 TOT]]</f>
        <v>351</v>
      </c>
      <c r="Q221" s="5">
        <v>0</v>
      </c>
      <c r="R221" s="5">
        <v>0</v>
      </c>
      <c r="S221" s="5">
        <v>0</v>
      </c>
      <c r="T221" s="4"/>
      <c r="U221" s="4"/>
      <c r="V221" s="4"/>
      <c r="W221" s="4"/>
    </row>
    <row r="222" spans="1:23" x14ac:dyDescent="0.25">
      <c r="A222" s="7">
        <v>2015</v>
      </c>
      <c r="B222" s="4" t="s">
        <v>34</v>
      </c>
      <c r="C222" s="4" t="s">
        <v>17</v>
      </c>
      <c r="D222" s="5">
        <v>143181</v>
      </c>
      <c r="E222" s="1">
        <v>12620</v>
      </c>
      <c r="F222" s="5">
        <f>+Tabla2[[#This Row],[10 VEN.]]+Tabla2[[#This Row],[10 AP]]</f>
        <v>155801</v>
      </c>
      <c r="G222" s="5">
        <v>63</v>
      </c>
      <c r="H222" s="1">
        <v>508</v>
      </c>
      <c r="I222" s="5">
        <f>+Tabla2[[#This Row],[15 VEN]]+Tabla2[[#This Row],[15 AP]]</f>
        <v>571</v>
      </c>
      <c r="J222" s="5">
        <v>0</v>
      </c>
      <c r="K222" s="1">
        <v>0</v>
      </c>
      <c r="L222" s="5">
        <f>+Tabla2[[#This Row],[30 VEN.]]+Tabla2[[#This Row],[30 AP]]</f>
        <v>0</v>
      </c>
      <c r="M222" s="5">
        <v>355</v>
      </c>
      <c r="N222" s="1">
        <v>3668</v>
      </c>
      <c r="O222" s="5">
        <f>+Tabla2[[#This Row],[45 VEN.]]+Tabla2[[#This Row],[45 AP]]</f>
        <v>4023</v>
      </c>
      <c r="P222" s="2">
        <f>+Tabla2[[#This Row],[45 TOT]]+Tabla2[[#This Row],[30 TOT ]]+Tabla2[[#This Row],[15 TOT]]+Tabla2[[#This Row],[10 TOT]]</f>
        <v>160395</v>
      </c>
      <c r="Q222" s="5">
        <v>854</v>
      </c>
      <c r="R222" s="5">
        <v>1</v>
      </c>
      <c r="S222" s="5">
        <v>855</v>
      </c>
      <c r="T222" s="4"/>
      <c r="U222" s="4"/>
      <c r="V222" s="4"/>
      <c r="W222" s="4"/>
    </row>
    <row r="223" spans="1:23" x14ac:dyDescent="0.25">
      <c r="A223" s="7">
        <v>2015</v>
      </c>
      <c r="B223" s="4" t="s">
        <v>34</v>
      </c>
      <c r="C223" s="4" t="s">
        <v>6</v>
      </c>
      <c r="D223" s="5">
        <v>93236</v>
      </c>
      <c r="E223" s="1">
        <v>12462</v>
      </c>
      <c r="F223" s="5">
        <f>+Tabla2[[#This Row],[10 VEN.]]+Tabla2[[#This Row],[10 AP]]</f>
        <v>105698</v>
      </c>
      <c r="G223" s="5">
        <v>84</v>
      </c>
      <c r="H223" s="1">
        <v>228</v>
      </c>
      <c r="I223" s="5">
        <f>+Tabla2[[#This Row],[15 VEN]]+Tabla2[[#This Row],[15 AP]]</f>
        <v>312</v>
      </c>
      <c r="J223" s="5">
        <v>0</v>
      </c>
      <c r="K223" s="1">
        <v>0</v>
      </c>
      <c r="L223" s="5">
        <f>+Tabla2[[#This Row],[30 VEN.]]+Tabla2[[#This Row],[30 AP]]</f>
        <v>0</v>
      </c>
      <c r="M223" s="5">
        <v>1061</v>
      </c>
      <c r="N223" s="1">
        <v>368</v>
      </c>
      <c r="O223" s="5">
        <f>+Tabla2[[#This Row],[45 VEN.]]+Tabla2[[#This Row],[45 AP]]</f>
        <v>1429</v>
      </c>
      <c r="P223" s="2">
        <f>+Tabla2[[#This Row],[45 TOT]]+Tabla2[[#This Row],[30 TOT ]]+Tabla2[[#This Row],[15 TOT]]+Tabla2[[#This Row],[10 TOT]]</f>
        <v>107439</v>
      </c>
      <c r="Q223" s="5">
        <v>64</v>
      </c>
      <c r="R223" s="5">
        <v>13</v>
      </c>
      <c r="S223" s="5">
        <v>77</v>
      </c>
      <c r="T223" s="4"/>
      <c r="U223" s="4"/>
      <c r="V223" s="4"/>
      <c r="W223" s="4"/>
    </row>
    <row r="224" spans="1:23" x14ac:dyDescent="0.25">
      <c r="A224" s="7">
        <v>2015</v>
      </c>
      <c r="B224" s="4" t="s">
        <v>34</v>
      </c>
      <c r="C224" s="4" t="s">
        <v>64</v>
      </c>
      <c r="D224" s="5">
        <v>235404</v>
      </c>
      <c r="E224" s="1">
        <v>42675</v>
      </c>
      <c r="F224" s="5">
        <f>+Tabla2[[#This Row],[10 VEN.]]+Tabla2[[#This Row],[10 AP]]</f>
        <v>278079</v>
      </c>
      <c r="G224" s="5">
        <v>146</v>
      </c>
      <c r="H224" s="1">
        <v>2359</v>
      </c>
      <c r="I224" s="5">
        <f>+Tabla2[[#This Row],[15 VEN]]+Tabla2[[#This Row],[15 AP]]</f>
        <v>2505</v>
      </c>
      <c r="J224" s="5">
        <v>0</v>
      </c>
      <c r="K224" s="1">
        <v>58</v>
      </c>
      <c r="L224" s="5">
        <f>+Tabla2[[#This Row],[30 VEN.]]+Tabla2[[#This Row],[30 AP]]</f>
        <v>58</v>
      </c>
      <c r="M224" s="5">
        <v>1355</v>
      </c>
      <c r="N224" s="1">
        <v>1578</v>
      </c>
      <c r="O224" s="5">
        <f>+Tabla2[[#This Row],[45 VEN.]]+Tabla2[[#This Row],[45 AP]]</f>
        <v>2933</v>
      </c>
      <c r="P224" s="2">
        <f>+Tabla2[[#This Row],[45 TOT]]+Tabla2[[#This Row],[30 TOT ]]+Tabla2[[#This Row],[15 TOT]]+Tabla2[[#This Row],[10 TOT]]</f>
        <v>283575</v>
      </c>
      <c r="Q224" s="5">
        <v>0</v>
      </c>
      <c r="R224" s="5">
        <v>258</v>
      </c>
      <c r="S224" s="5">
        <v>258</v>
      </c>
      <c r="T224" s="4"/>
      <c r="U224" s="4"/>
      <c r="V224" s="4"/>
      <c r="W224" s="4"/>
    </row>
    <row r="225" spans="1:23" x14ac:dyDescent="0.25">
      <c r="A225" s="7">
        <v>2015</v>
      </c>
      <c r="B225" s="4" t="s">
        <v>34</v>
      </c>
      <c r="C225" s="4" t="s">
        <v>7</v>
      </c>
      <c r="D225" s="5">
        <v>203915</v>
      </c>
      <c r="E225" s="1">
        <v>21420</v>
      </c>
      <c r="F225" s="5">
        <f>+Tabla2[[#This Row],[10 VEN.]]+Tabla2[[#This Row],[10 AP]]</f>
        <v>225335</v>
      </c>
      <c r="G225" s="5">
        <v>1592</v>
      </c>
      <c r="H225" s="1">
        <v>1312</v>
      </c>
      <c r="I225" s="5">
        <f>+Tabla2[[#This Row],[15 VEN]]+Tabla2[[#This Row],[15 AP]]</f>
        <v>2904</v>
      </c>
      <c r="J225" s="5">
        <v>1</v>
      </c>
      <c r="K225" s="1">
        <v>23</v>
      </c>
      <c r="L225" s="5">
        <f>+Tabla2[[#This Row],[30 VEN.]]+Tabla2[[#This Row],[30 AP]]</f>
        <v>24</v>
      </c>
      <c r="M225" s="5">
        <v>2559</v>
      </c>
      <c r="N225" s="1">
        <v>2521</v>
      </c>
      <c r="O225" s="5">
        <f>+Tabla2[[#This Row],[45 VEN.]]+Tabla2[[#This Row],[45 AP]]</f>
        <v>5080</v>
      </c>
      <c r="P225" s="2">
        <f>+Tabla2[[#This Row],[45 TOT]]+Tabla2[[#This Row],[30 TOT ]]+Tabla2[[#This Row],[15 TOT]]+Tabla2[[#This Row],[10 TOT]]</f>
        <v>233343</v>
      </c>
      <c r="Q225" s="5">
        <v>12542</v>
      </c>
      <c r="R225" s="5">
        <v>5</v>
      </c>
      <c r="S225" s="5">
        <v>12547</v>
      </c>
      <c r="T225" s="4"/>
      <c r="U225" s="4"/>
      <c r="V225" s="4"/>
      <c r="W225" s="4"/>
    </row>
    <row r="226" spans="1:23" x14ac:dyDescent="0.25">
      <c r="A226" s="7">
        <v>2015</v>
      </c>
      <c r="B226" s="4" t="s">
        <v>34</v>
      </c>
      <c r="C226" s="4" t="s">
        <v>18</v>
      </c>
      <c r="D226" s="5">
        <v>60519</v>
      </c>
      <c r="E226" s="1">
        <v>0</v>
      </c>
      <c r="F226" s="5">
        <f>+Tabla2[[#This Row],[10 VEN.]]+Tabla2[[#This Row],[10 AP]]</f>
        <v>60519</v>
      </c>
      <c r="G226" s="5">
        <v>0</v>
      </c>
      <c r="H226" s="1">
        <v>0</v>
      </c>
      <c r="I226" s="5">
        <f>+Tabla2[[#This Row],[15 VEN]]+Tabla2[[#This Row],[15 AP]]</f>
        <v>0</v>
      </c>
      <c r="J226" s="5">
        <v>0</v>
      </c>
      <c r="K226" s="1">
        <v>0</v>
      </c>
      <c r="L226" s="5">
        <f>+Tabla2[[#This Row],[30 VEN.]]+Tabla2[[#This Row],[30 AP]]</f>
        <v>0</v>
      </c>
      <c r="M226" s="5">
        <v>0</v>
      </c>
      <c r="N226" s="1">
        <v>0</v>
      </c>
      <c r="O226" s="5">
        <f>+Tabla2[[#This Row],[45 VEN.]]+Tabla2[[#This Row],[45 AP]]</f>
        <v>0</v>
      </c>
      <c r="P226" s="2">
        <f>+Tabla2[[#This Row],[45 TOT]]+Tabla2[[#This Row],[30 TOT ]]+Tabla2[[#This Row],[15 TOT]]+Tabla2[[#This Row],[10 TOT]]</f>
        <v>60519</v>
      </c>
      <c r="Q226" s="5">
        <v>0</v>
      </c>
      <c r="R226" s="5">
        <v>0</v>
      </c>
      <c r="S226" s="5">
        <v>0</v>
      </c>
      <c r="T226" s="4"/>
      <c r="U226" s="4"/>
      <c r="V226" s="4"/>
      <c r="W226" s="4"/>
    </row>
    <row r="227" spans="1:23" x14ac:dyDescent="0.25">
      <c r="A227" s="7">
        <v>2015</v>
      </c>
      <c r="B227" s="4" t="s">
        <v>34</v>
      </c>
      <c r="C227" s="4" t="s">
        <v>19</v>
      </c>
      <c r="D227" s="5">
        <v>0</v>
      </c>
      <c r="E227" s="1">
        <v>0</v>
      </c>
      <c r="F227" s="5">
        <f>+Tabla2[[#This Row],[10 VEN.]]+Tabla2[[#This Row],[10 AP]]</f>
        <v>0</v>
      </c>
      <c r="G227" s="5">
        <v>0</v>
      </c>
      <c r="H227" s="1">
        <v>0</v>
      </c>
      <c r="I227" s="5">
        <f>+Tabla2[[#This Row],[15 VEN]]+Tabla2[[#This Row],[15 AP]]</f>
        <v>0</v>
      </c>
      <c r="J227" s="5">
        <v>0</v>
      </c>
      <c r="K227" s="1">
        <v>0</v>
      </c>
      <c r="L227" s="5">
        <f>+Tabla2[[#This Row],[30 VEN.]]+Tabla2[[#This Row],[30 AP]]</f>
        <v>0</v>
      </c>
      <c r="M227" s="5">
        <v>174</v>
      </c>
      <c r="N227" s="1">
        <v>0</v>
      </c>
      <c r="O227" s="5">
        <f>+Tabla2[[#This Row],[45 VEN.]]+Tabla2[[#This Row],[45 AP]]</f>
        <v>174</v>
      </c>
      <c r="P227" s="2">
        <f>+Tabla2[[#This Row],[45 TOT]]+Tabla2[[#This Row],[30 TOT ]]+Tabla2[[#This Row],[15 TOT]]+Tabla2[[#This Row],[10 TOT]]</f>
        <v>174</v>
      </c>
      <c r="Q227" s="5">
        <v>0</v>
      </c>
      <c r="R227" s="5">
        <v>0</v>
      </c>
      <c r="S227" s="5">
        <v>0</v>
      </c>
      <c r="T227" s="4"/>
      <c r="U227" s="4"/>
      <c r="V227" s="4"/>
      <c r="W227" s="4"/>
    </row>
    <row r="228" spans="1:23" x14ac:dyDescent="0.25">
      <c r="A228" s="7">
        <v>2015</v>
      </c>
      <c r="B228" s="4" t="s">
        <v>34</v>
      </c>
      <c r="C228" s="4" t="s">
        <v>30</v>
      </c>
      <c r="D228" s="5">
        <v>252</v>
      </c>
      <c r="E228" s="1">
        <v>0</v>
      </c>
      <c r="F228" s="5">
        <f>+Tabla2[[#This Row],[10 VEN.]]+Tabla2[[#This Row],[10 AP]]</f>
        <v>252</v>
      </c>
      <c r="G228" s="5">
        <v>2</v>
      </c>
      <c r="H228" s="1">
        <v>0</v>
      </c>
      <c r="I228" s="5">
        <f>+Tabla2[[#This Row],[15 VEN]]+Tabla2[[#This Row],[15 AP]]</f>
        <v>2</v>
      </c>
      <c r="J228" s="5">
        <v>0</v>
      </c>
      <c r="K228" s="1">
        <v>0</v>
      </c>
      <c r="L228" s="5">
        <f>+Tabla2[[#This Row],[30 VEN.]]+Tabla2[[#This Row],[30 AP]]</f>
        <v>0</v>
      </c>
      <c r="M228" s="5">
        <v>83</v>
      </c>
      <c r="N228" s="1">
        <v>0</v>
      </c>
      <c r="O228" s="5">
        <f>+Tabla2[[#This Row],[45 VEN.]]+Tabla2[[#This Row],[45 AP]]</f>
        <v>83</v>
      </c>
      <c r="P228" s="2">
        <f>+Tabla2[[#This Row],[45 TOT]]+Tabla2[[#This Row],[30 TOT ]]+Tabla2[[#This Row],[15 TOT]]+Tabla2[[#This Row],[10 TOT]]</f>
        <v>337</v>
      </c>
      <c r="Q228" s="5">
        <v>0</v>
      </c>
      <c r="R228" s="5">
        <v>0</v>
      </c>
      <c r="S228" s="5">
        <v>0</v>
      </c>
      <c r="T228" s="4"/>
      <c r="U228" s="4"/>
      <c r="V228" s="4"/>
      <c r="W228" s="4"/>
    </row>
    <row r="229" spans="1:23" x14ac:dyDescent="0.25">
      <c r="A229" s="7">
        <v>2015</v>
      </c>
      <c r="B229" s="4" t="s">
        <v>34</v>
      </c>
      <c r="C229" s="4" t="s">
        <v>63</v>
      </c>
      <c r="D229" s="5">
        <v>600</v>
      </c>
      <c r="E229" s="1">
        <v>0</v>
      </c>
      <c r="F229" s="5">
        <f>+Tabla2[[#This Row],[10 VEN.]]+Tabla2[[#This Row],[10 AP]]</f>
        <v>600</v>
      </c>
      <c r="G229" s="5">
        <v>0</v>
      </c>
      <c r="H229" s="1">
        <v>0</v>
      </c>
      <c r="I229" s="5">
        <f>+Tabla2[[#This Row],[15 VEN]]+Tabla2[[#This Row],[15 AP]]</f>
        <v>0</v>
      </c>
      <c r="J229" s="5">
        <v>0</v>
      </c>
      <c r="K229" s="1">
        <v>0</v>
      </c>
      <c r="L229" s="5">
        <f>+Tabla2[[#This Row],[30 VEN.]]+Tabla2[[#This Row],[30 AP]]</f>
        <v>0</v>
      </c>
      <c r="M229" s="5">
        <v>0</v>
      </c>
      <c r="N229" s="1">
        <v>0</v>
      </c>
      <c r="O229" s="5">
        <f>+Tabla2[[#This Row],[45 VEN.]]+Tabla2[[#This Row],[45 AP]]</f>
        <v>0</v>
      </c>
      <c r="P229" s="2">
        <f>+Tabla2[[#This Row],[45 TOT]]+Tabla2[[#This Row],[30 TOT ]]+Tabla2[[#This Row],[15 TOT]]+Tabla2[[#This Row],[10 TOT]]</f>
        <v>600</v>
      </c>
      <c r="Q229" s="5">
        <v>600</v>
      </c>
      <c r="R229" s="5">
        <v>0</v>
      </c>
      <c r="S229" s="5">
        <v>600</v>
      </c>
      <c r="T229" s="4"/>
      <c r="U229" s="4"/>
      <c r="V229" s="4"/>
      <c r="W229" s="4"/>
    </row>
    <row r="230" spans="1:23" x14ac:dyDescent="0.25">
      <c r="A230" s="7">
        <v>2015</v>
      </c>
      <c r="B230" s="4" t="s">
        <v>35</v>
      </c>
      <c r="C230" s="4" t="s">
        <v>3</v>
      </c>
      <c r="D230" s="5">
        <v>171769</v>
      </c>
      <c r="E230" s="1">
        <v>27907</v>
      </c>
      <c r="F230" s="5">
        <f>+Tabla2[[#This Row],[10 VEN.]]+Tabla2[[#This Row],[10 AP]]</f>
        <v>199676</v>
      </c>
      <c r="G230" s="5">
        <v>0</v>
      </c>
      <c r="H230" s="1">
        <v>0</v>
      </c>
      <c r="I230" s="5">
        <f>+Tabla2[[#This Row],[15 VEN]]+Tabla2[[#This Row],[15 AP]]</f>
        <v>0</v>
      </c>
      <c r="J230" s="5">
        <v>0</v>
      </c>
      <c r="K230" s="1">
        <v>0</v>
      </c>
      <c r="L230" s="5">
        <f>+Tabla2[[#This Row],[30 VEN.]]+Tabla2[[#This Row],[30 AP]]</f>
        <v>0</v>
      </c>
      <c r="M230" s="5">
        <v>842</v>
      </c>
      <c r="N230" s="1">
        <v>245</v>
      </c>
      <c r="O230" s="5">
        <f>+Tabla2[[#This Row],[45 VEN.]]+Tabla2[[#This Row],[45 AP]]</f>
        <v>1087</v>
      </c>
      <c r="P230" s="2">
        <f>+Tabla2[[#This Row],[45 TOT]]+Tabla2[[#This Row],[30 TOT ]]+Tabla2[[#This Row],[15 TOT]]+Tabla2[[#This Row],[10 TOT]]</f>
        <v>200763</v>
      </c>
      <c r="Q230" s="5">
        <v>293</v>
      </c>
      <c r="R230" s="5">
        <v>0</v>
      </c>
      <c r="S230" s="5">
        <v>293</v>
      </c>
      <c r="T230" s="4"/>
      <c r="U230" s="4"/>
      <c r="V230" s="4"/>
      <c r="W230" s="4"/>
    </row>
    <row r="231" spans="1:23" x14ac:dyDescent="0.25">
      <c r="A231" s="7">
        <v>2015</v>
      </c>
      <c r="B231" s="4" t="s">
        <v>35</v>
      </c>
      <c r="C231" s="4" t="s">
        <v>20</v>
      </c>
      <c r="D231" s="5">
        <v>20936</v>
      </c>
      <c r="E231" s="1">
        <v>1284</v>
      </c>
      <c r="F231" s="5">
        <f>+Tabla2[[#This Row],[10 VEN.]]+Tabla2[[#This Row],[10 AP]]</f>
        <v>22220</v>
      </c>
      <c r="G231" s="5">
        <v>0</v>
      </c>
      <c r="H231" s="1">
        <v>4</v>
      </c>
      <c r="I231" s="5">
        <f>+Tabla2[[#This Row],[15 VEN]]+Tabla2[[#This Row],[15 AP]]</f>
        <v>4</v>
      </c>
      <c r="J231" s="5">
        <v>0</v>
      </c>
      <c r="K231" s="1">
        <v>0</v>
      </c>
      <c r="L231" s="5">
        <f>+Tabla2[[#This Row],[30 VEN.]]+Tabla2[[#This Row],[30 AP]]</f>
        <v>0</v>
      </c>
      <c r="M231" s="5">
        <v>502</v>
      </c>
      <c r="N231" s="1">
        <v>137</v>
      </c>
      <c r="O231" s="5">
        <f>+Tabla2[[#This Row],[45 VEN.]]+Tabla2[[#This Row],[45 AP]]</f>
        <v>639</v>
      </c>
      <c r="P231" s="2">
        <f>+Tabla2[[#This Row],[45 TOT]]+Tabla2[[#This Row],[30 TOT ]]+Tabla2[[#This Row],[15 TOT]]+Tabla2[[#This Row],[10 TOT]]</f>
        <v>22863</v>
      </c>
      <c r="Q231" s="5">
        <v>474</v>
      </c>
      <c r="R231" s="5">
        <v>6</v>
      </c>
      <c r="S231" s="5">
        <v>480</v>
      </c>
      <c r="T231" s="4"/>
      <c r="U231" s="4"/>
      <c r="V231" s="4"/>
      <c r="W231" s="4"/>
    </row>
    <row r="232" spans="1:23" x14ac:dyDescent="0.25">
      <c r="A232" s="7">
        <v>2015</v>
      </c>
      <c r="B232" s="4" t="s">
        <v>35</v>
      </c>
      <c r="C232" s="4" t="s">
        <v>21</v>
      </c>
      <c r="D232" s="5">
        <v>17181</v>
      </c>
      <c r="E232" s="1">
        <v>3192</v>
      </c>
      <c r="F232" s="5">
        <f>+Tabla2[[#This Row],[10 VEN.]]+Tabla2[[#This Row],[10 AP]]</f>
        <v>20373</v>
      </c>
      <c r="G232" s="5">
        <v>0</v>
      </c>
      <c r="H232" s="1">
        <v>0</v>
      </c>
      <c r="I232" s="5">
        <f>+Tabla2[[#This Row],[15 VEN]]+Tabla2[[#This Row],[15 AP]]</f>
        <v>0</v>
      </c>
      <c r="J232" s="5">
        <v>0</v>
      </c>
      <c r="K232" s="1">
        <v>0</v>
      </c>
      <c r="L232" s="5">
        <f>+Tabla2[[#This Row],[30 VEN.]]+Tabla2[[#This Row],[30 AP]]</f>
        <v>0</v>
      </c>
      <c r="M232" s="5">
        <v>8</v>
      </c>
      <c r="N232" s="1">
        <v>4</v>
      </c>
      <c r="O232" s="5">
        <f>+Tabla2[[#This Row],[45 VEN.]]+Tabla2[[#This Row],[45 AP]]</f>
        <v>12</v>
      </c>
      <c r="P232" s="2">
        <f>+Tabla2[[#This Row],[45 TOT]]+Tabla2[[#This Row],[30 TOT ]]+Tabla2[[#This Row],[15 TOT]]+Tabla2[[#This Row],[10 TOT]]</f>
        <v>20385</v>
      </c>
      <c r="Q232" s="5">
        <v>60</v>
      </c>
      <c r="R232" s="5">
        <v>0</v>
      </c>
      <c r="S232" s="5">
        <v>60</v>
      </c>
      <c r="T232" s="4"/>
      <c r="U232" s="4"/>
      <c r="V232" s="4"/>
      <c r="W232" s="4"/>
    </row>
    <row r="233" spans="1:23" x14ac:dyDescent="0.25">
      <c r="A233" s="7">
        <v>2015</v>
      </c>
      <c r="B233" s="4" t="s">
        <v>35</v>
      </c>
      <c r="C233" s="4" t="s">
        <v>22</v>
      </c>
      <c r="D233" s="5">
        <v>0</v>
      </c>
      <c r="E233" s="1">
        <v>0</v>
      </c>
      <c r="F233" s="5">
        <f>+Tabla2[[#This Row],[10 VEN.]]+Tabla2[[#This Row],[10 AP]]</f>
        <v>0</v>
      </c>
      <c r="G233" s="5">
        <v>0</v>
      </c>
      <c r="H233" s="1">
        <v>0</v>
      </c>
      <c r="I233" s="5">
        <f>+Tabla2[[#This Row],[15 VEN]]+Tabla2[[#This Row],[15 AP]]</f>
        <v>0</v>
      </c>
      <c r="J233" s="5">
        <v>0</v>
      </c>
      <c r="K233" s="1">
        <v>0</v>
      </c>
      <c r="L233" s="5">
        <f>+Tabla2[[#This Row],[30 VEN.]]+Tabla2[[#This Row],[30 AP]]</f>
        <v>0</v>
      </c>
      <c r="M233" s="5">
        <v>64</v>
      </c>
      <c r="N233" s="1">
        <v>98</v>
      </c>
      <c r="O233" s="5">
        <f>+Tabla2[[#This Row],[45 VEN.]]+Tabla2[[#This Row],[45 AP]]</f>
        <v>162</v>
      </c>
      <c r="P233" s="2">
        <f>+Tabla2[[#This Row],[45 TOT]]+Tabla2[[#This Row],[30 TOT ]]+Tabla2[[#This Row],[15 TOT]]+Tabla2[[#This Row],[10 TOT]]</f>
        <v>162</v>
      </c>
      <c r="Q233" s="5">
        <v>2</v>
      </c>
      <c r="R233" s="5">
        <v>1</v>
      </c>
      <c r="S233" s="5">
        <v>3</v>
      </c>
      <c r="T233" s="4"/>
      <c r="U233" s="4"/>
      <c r="V233" s="4"/>
      <c r="W233" s="4"/>
    </row>
    <row r="234" spans="1:23" x14ac:dyDescent="0.25">
      <c r="A234" s="7">
        <v>2015</v>
      </c>
      <c r="B234" s="4" t="s">
        <v>35</v>
      </c>
      <c r="C234" s="4" t="s">
        <v>44</v>
      </c>
      <c r="D234" s="5">
        <v>21467</v>
      </c>
      <c r="E234" s="1">
        <v>1097</v>
      </c>
      <c r="F234" s="5">
        <f>+Tabla2[[#This Row],[10 VEN.]]+Tabla2[[#This Row],[10 AP]]</f>
        <v>22564</v>
      </c>
      <c r="G234" s="5">
        <v>1</v>
      </c>
      <c r="H234" s="1">
        <v>35</v>
      </c>
      <c r="I234" s="5">
        <f>+Tabla2[[#This Row],[15 VEN]]+Tabla2[[#This Row],[15 AP]]</f>
        <v>36</v>
      </c>
      <c r="J234" s="5">
        <v>0</v>
      </c>
      <c r="K234" s="1">
        <v>0</v>
      </c>
      <c r="L234" s="5">
        <f>+Tabla2[[#This Row],[30 VEN.]]+Tabla2[[#This Row],[30 AP]]</f>
        <v>0</v>
      </c>
      <c r="M234" s="5">
        <v>351</v>
      </c>
      <c r="N234" s="1">
        <v>193</v>
      </c>
      <c r="O234" s="5">
        <f>+Tabla2[[#This Row],[45 VEN.]]+Tabla2[[#This Row],[45 AP]]</f>
        <v>544</v>
      </c>
      <c r="P234" s="2">
        <f>+Tabla2[[#This Row],[45 TOT]]+Tabla2[[#This Row],[30 TOT ]]+Tabla2[[#This Row],[15 TOT]]+Tabla2[[#This Row],[10 TOT]]</f>
        <v>23144</v>
      </c>
      <c r="Q234" s="5">
        <v>464</v>
      </c>
      <c r="R234" s="5">
        <v>0</v>
      </c>
      <c r="S234" s="5">
        <v>464</v>
      </c>
      <c r="T234" s="4"/>
      <c r="U234" s="4"/>
      <c r="V234" s="4"/>
      <c r="W234" s="4"/>
    </row>
    <row r="235" spans="1:23" x14ac:dyDescent="0.25">
      <c r="A235" s="7">
        <v>2015</v>
      </c>
      <c r="B235" s="4" t="s">
        <v>35</v>
      </c>
      <c r="C235" s="4" t="s">
        <v>23</v>
      </c>
      <c r="D235" s="5">
        <v>70870</v>
      </c>
      <c r="E235" s="1">
        <v>8016</v>
      </c>
      <c r="F235" s="5">
        <f>+Tabla2[[#This Row],[10 VEN.]]+Tabla2[[#This Row],[10 AP]]</f>
        <v>78886</v>
      </c>
      <c r="G235" s="5">
        <v>0</v>
      </c>
      <c r="H235" s="1">
        <v>2</v>
      </c>
      <c r="I235" s="5">
        <f>+Tabla2[[#This Row],[15 VEN]]+Tabla2[[#This Row],[15 AP]]</f>
        <v>2</v>
      </c>
      <c r="J235" s="5">
        <v>0</v>
      </c>
      <c r="K235" s="1">
        <v>0</v>
      </c>
      <c r="L235" s="5">
        <f>+Tabla2[[#This Row],[30 VEN.]]+Tabla2[[#This Row],[30 AP]]</f>
        <v>0</v>
      </c>
      <c r="M235" s="5">
        <v>941</v>
      </c>
      <c r="N235" s="1">
        <v>244</v>
      </c>
      <c r="O235" s="5">
        <f>+Tabla2[[#This Row],[45 VEN.]]+Tabla2[[#This Row],[45 AP]]</f>
        <v>1185</v>
      </c>
      <c r="P235" s="2">
        <f>+Tabla2[[#This Row],[45 TOT]]+Tabla2[[#This Row],[30 TOT ]]+Tabla2[[#This Row],[15 TOT]]+Tabla2[[#This Row],[10 TOT]]</f>
        <v>80073</v>
      </c>
      <c r="Q235" s="5">
        <v>4670</v>
      </c>
      <c r="R235" s="5">
        <v>4</v>
      </c>
      <c r="S235" s="5">
        <v>4674</v>
      </c>
      <c r="T235" s="4"/>
      <c r="U235" s="4"/>
      <c r="V235" s="4"/>
      <c r="W235" s="4"/>
    </row>
    <row r="236" spans="1:23" x14ac:dyDescent="0.25">
      <c r="A236" s="7">
        <v>2015</v>
      </c>
      <c r="B236" s="4" t="s">
        <v>35</v>
      </c>
      <c r="C236" s="4" t="s">
        <v>9</v>
      </c>
      <c r="D236" s="5">
        <v>94979</v>
      </c>
      <c r="E236" s="1">
        <v>40485</v>
      </c>
      <c r="F236" s="5">
        <f>+Tabla2[[#This Row],[10 VEN.]]+Tabla2[[#This Row],[10 AP]]</f>
        <v>135464</v>
      </c>
      <c r="G236" s="5">
        <v>3</v>
      </c>
      <c r="H236" s="1">
        <v>10</v>
      </c>
      <c r="I236" s="5">
        <f>+Tabla2[[#This Row],[15 VEN]]+Tabla2[[#This Row],[15 AP]]</f>
        <v>13</v>
      </c>
      <c r="J236" s="5">
        <v>0</v>
      </c>
      <c r="K236" s="1">
        <v>0</v>
      </c>
      <c r="L236" s="5">
        <f>+Tabla2[[#This Row],[30 VEN.]]+Tabla2[[#This Row],[30 AP]]</f>
        <v>0</v>
      </c>
      <c r="M236" s="5">
        <v>433</v>
      </c>
      <c r="N236" s="1">
        <v>189</v>
      </c>
      <c r="O236" s="5">
        <f>+Tabla2[[#This Row],[45 VEN.]]+Tabla2[[#This Row],[45 AP]]</f>
        <v>622</v>
      </c>
      <c r="P236" s="2">
        <f>+Tabla2[[#This Row],[45 TOT]]+Tabla2[[#This Row],[30 TOT ]]+Tabla2[[#This Row],[15 TOT]]+Tabla2[[#This Row],[10 TOT]]</f>
        <v>136099</v>
      </c>
      <c r="Q236" s="5">
        <v>0</v>
      </c>
      <c r="R236" s="5">
        <v>0</v>
      </c>
      <c r="S236" s="5">
        <v>0</v>
      </c>
      <c r="T236" s="4"/>
      <c r="U236" s="4"/>
      <c r="V236" s="4"/>
      <c r="W236" s="4"/>
    </row>
    <row r="237" spans="1:23" x14ac:dyDescent="0.25">
      <c r="A237" s="7">
        <v>2015</v>
      </c>
      <c r="B237" s="4" t="s">
        <v>35</v>
      </c>
      <c r="C237" s="4" t="s">
        <v>15</v>
      </c>
      <c r="D237" s="5">
        <v>74222</v>
      </c>
      <c r="E237" s="1">
        <v>26966</v>
      </c>
      <c r="F237" s="5">
        <f>+Tabla2[[#This Row],[10 VEN.]]+Tabla2[[#This Row],[10 AP]]</f>
        <v>101188</v>
      </c>
      <c r="G237" s="5">
        <v>0</v>
      </c>
      <c r="H237" s="1">
        <v>0</v>
      </c>
      <c r="I237" s="5">
        <f>+Tabla2[[#This Row],[15 VEN]]+Tabla2[[#This Row],[15 AP]]</f>
        <v>0</v>
      </c>
      <c r="J237" s="5">
        <v>0</v>
      </c>
      <c r="K237" s="1">
        <v>0</v>
      </c>
      <c r="L237" s="5">
        <f>+Tabla2[[#This Row],[30 VEN.]]+Tabla2[[#This Row],[30 AP]]</f>
        <v>0</v>
      </c>
      <c r="M237" s="5">
        <v>207</v>
      </c>
      <c r="N237" s="1">
        <v>143</v>
      </c>
      <c r="O237" s="5">
        <f>+Tabla2[[#This Row],[45 VEN.]]+Tabla2[[#This Row],[45 AP]]</f>
        <v>350</v>
      </c>
      <c r="P237" s="2">
        <f>+Tabla2[[#This Row],[45 TOT]]+Tabla2[[#This Row],[30 TOT ]]+Tabla2[[#This Row],[15 TOT]]+Tabla2[[#This Row],[10 TOT]]</f>
        <v>101538</v>
      </c>
      <c r="Q237" s="5">
        <v>0</v>
      </c>
      <c r="R237" s="5">
        <v>0</v>
      </c>
      <c r="S237" s="5">
        <v>0</v>
      </c>
      <c r="T237" s="4"/>
      <c r="U237" s="4"/>
      <c r="V237" s="4"/>
      <c r="W237" s="4"/>
    </row>
    <row r="238" spans="1:23" x14ac:dyDescent="0.25">
      <c r="A238" s="7">
        <v>2015</v>
      </c>
      <c r="B238" s="4" t="s">
        <v>35</v>
      </c>
      <c r="C238" s="4" t="s">
        <v>24</v>
      </c>
      <c r="D238" s="5">
        <v>0</v>
      </c>
      <c r="E238" s="1">
        <v>0</v>
      </c>
      <c r="F238" s="5">
        <f>+Tabla2[[#This Row],[10 VEN.]]+Tabla2[[#This Row],[10 AP]]</f>
        <v>0</v>
      </c>
      <c r="G238" s="5">
        <v>0</v>
      </c>
      <c r="H238" s="1">
        <v>0</v>
      </c>
      <c r="I238" s="5">
        <f>+Tabla2[[#This Row],[15 VEN]]+Tabla2[[#This Row],[15 AP]]</f>
        <v>0</v>
      </c>
      <c r="J238" s="5">
        <v>0</v>
      </c>
      <c r="K238" s="1">
        <v>0</v>
      </c>
      <c r="L238" s="5">
        <f>+Tabla2[[#This Row],[30 VEN.]]+Tabla2[[#This Row],[30 AP]]</f>
        <v>0</v>
      </c>
      <c r="M238" s="5">
        <v>344</v>
      </c>
      <c r="N238" s="1">
        <v>263</v>
      </c>
      <c r="O238" s="5">
        <f>+Tabla2[[#This Row],[45 VEN.]]+Tabla2[[#This Row],[45 AP]]</f>
        <v>607</v>
      </c>
      <c r="P238" s="2">
        <f>+Tabla2[[#This Row],[45 TOT]]+Tabla2[[#This Row],[30 TOT ]]+Tabla2[[#This Row],[15 TOT]]+Tabla2[[#This Row],[10 TOT]]</f>
        <v>607</v>
      </c>
      <c r="Q238" s="5">
        <v>0</v>
      </c>
      <c r="R238" s="5">
        <v>0</v>
      </c>
      <c r="S238" s="5">
        <v>0</v>
      </c>
      <c r="T238" s="4"/>
      <c r="U238" s="4"/>
      <c r="V238" s="4"/>
      <c r="W238" s="4"/>
    </row>
    <row r="239" spans="1:23" x14ac:dyDescent="0.25">
      <c r="A239" s="7">
        <v>2015</v>
      </c>
      <c r="B239" s="4" t="s">
        <v>35</v>
      </c>
      <c r="C239" s="4" t="s">
        <v>25</v>
      </c>
      <c r="D239" s="5">
        <v>60979</v>
      </c>
      <c r="E239" s="1">
        <v>48985</v>
      </c>
      <c r="F239" s="5">
        <f>+Tabla2[[#This Row],[10 VEN.]]+Tabla2[[#This Row],[10 AP]]</f>
        <v>109964</v>
      </c>
      <c r="G239" s="5">
        <v>0</v>
      </c>
      <c r="H239" s="1">
        <v>5</v>
      </c>
      <c r="I239" s="5">
        <f>+Tabla2[[#This Row],[15 VEN]]+Tabla2[[#This Row],[15 AP]]</f>
        <v>5</v>
      </c>
      <c r="J239" s="5">
        <v>0</v>
      </c>
      <c r="K239" s="1">
        <v>1</v>
      </c>
      <c r="L239" s="5">
        <f>+Tabla2[[#This Row],[30 VEN.]]+Tabla2[[#This Row],[30 AP]]</f>
        <v>1</v>
      </c>
      <c r="M239" s="5">
        <v>1158</v>
      </c>
      <c r="N239" s="1">
        <v>417</v>
      </c>
      <c r="O239" s="5">
        <f>+Tabla2[[#This Row],[45 VEN.]]+Tabla2[[#This Row],[45 AP]]</f>
        <v>1575</v>
      </c>
      <c r="P239" s="2">
        <f>+Tabla2[[#This Row],[45 TOT]]+Tabla2[[#This Row],[30 TOT ]]+Tabla2[[#This Row],[15 TOT]]+Tabla2[[#This Row],[10 TOT]]</f>
        <v>111545</v>
      </c>
      <c r="Q239" s="5">
        <v>64</v>
      </c>
      <c r="R239" s="5">
        <v>1</v>
      </c>
      <c r="S239" s="5">
        <v>65</v>
      </c>
      <c r="T239" s="4"/>
      <c r="U239" s="4"/>
      <c r="V239" s="4"/>
      <c r="W239" s="4"/>
    </row>
    <row r="240" spans="1:23" x14ac:dyDescent="0.25">
      <c r="A240" s="7">
        <v>2015</v>
      </c>
      <c r="B240" s="4" t="s">
        <v>35</v>
      </c>
      <c r="C240" s="4" t="s">
        <v>17</v>
      </c>
      <c r="D240" s="5">
        <v>54565</v>
      </c>
      <c r="E240" s="1">
        <v>5583</v>
      </c>
      <c r="F240" s="5">
        <f>+Tabla2[[#This Row],[10 VEN.]]+Tabla2[[#This Row],[10 AP]]</f>
        <v>60148</v>
      </c>
      <c r="G240" s="5">
        <v>0</v>
      </c>
      <c r="H240" s="1">
        <v>4</v>
      </c>
      <c r="I240" s="5">
        <f>+Tabla2[[#This Row],[15 VEN]]+Tabla2[[#This Row],[15 AP]]</f>
        <v>4</v>
      </c>
      <c r="J240" s="5">
        <v>0</v>
      </c>
      <c r="K240" s="1">
        <v>13</v>
      </c>
      <c r="L240" s="5">
        <f>+Tabla2[[#This Row],[30 VEN.]]+Tabla2[[#This Row],[30 AP]]</f>
        <v>13</v>
      </c>
      <c r="M240" s="5">
        <v>496</v>
      </c>
      <c r="N240" s="1">
        <v>1326</v>
      </c>
      <c r="O240" s="5">
        <f>+Tabla2[[#This Row],[45 VEN.]]+Tabla2[[#This Row],[45 AP]]</f>
        <v>1822</v>
      </c>
      <c r="P240" s="2">
        <f>+Tabla2[[#This Row],[45 TOT]]+Tabla2[[#This Row],[30 TOT ]]+Tabla2[[#This Row],[15 TOT]]+Tabla2[[#This Row],[10 TOT]]</f>
        <v>61987</v>
      </c>
      <c r="Q240" s="5">
        <v>744</v>
      </c>
      <c r="R240" s="5">
        <v>0</v>
      </c>
      <c r="S240" s="5">
        <v>744</v>
      </c>
      <c r="T240" s="4"/>
      <c r="U240" s="4"/>
      <c r="V240" s="4"/>
      <c r="W240" s="4"/>
    </row>
    <row r="241" spans="1:23" x14ac:dyDescent="0.25">
      <c r="A241" s="7">
        <v>2015</v>
      </c>
      <c r="B241" s="4" t="s">
        <v>35</v>
      </c>
      <c r="C241" s="4" t="s">
        <v>26</v>
      </c>
      <c r="D241" s="5">
        <v>64522</v>
      </c>
      <c r="E241" s="1">
        <v>19095</v>
      </c>
      <c r="F241" s="5">
        <f>+Tabla2[[#This Row],[10 VEN.]]+Tabla2[[#This Row],[10 AP]]</f>
        <v>83617</v>
      </c>
      <c r="G241" s="5">
        <v>0</v>
      </c>
      <c r="H241" s="1">
        <v>0</v>
      </c>
      <c r="I241" s="5">
        <f>+Tabla2[[#This Row],[15 VEN]]+Tabla2[[#This Row],[15 AP]]</f>
        <v>0</v>
      </c>
      <c r="J241" s="5">
        <v>0</v>
      </c>
      <c r="K241" s="1">
        <v>0</v>
      </c>
      <c r="L241" s="5">
        <f>+Tabla2[[#This Row],[30 VEN.]]+Tabla2[[#This Row],[30 AP]]</f>
        <v>0</v>
      </c>
      <c r="M241" s="5">
        <v>971</v>
      </c>
      <c r="N241" s="1">
        <v>603</v>
      </c>
      <c r="O241" s="5">
        <f>+Tabla2[[#This Row],[45 VEN.]]+Tabla2[[#This Row],[45 AP]]</f>
        <v>1574</v>
      </c>
      <c r="P241" s="2">
        <f>+Tabla2[[#This Row],[45 TOT]]+Tabla2[[#This Row],[30 TOT ]]+Tabla2[[#This Row],[15 TOT]]+Tabla2[[#This Row],[10 TOT]]</f>
        <v>85191</v>
      </c>
      <c r="Q241" s="5">
        <v>43</v>
      </c>
      <c r="R241" s="5">
        <v>0</v>
      </c>
      <c r="S241" s="5">
        <v>43</v>
      </c>
      <c r="T241" s="4"/>
      <c r="U241" s="4"/>
      <c r="V241" s="4"/>
      <c r="W241" s="4"/>
    </row>
    <row r="242" spans="1:23" x14ac:dyDescent="0.25">
      <c r="A242" s="7">
        <v>2015</v>
      </c>
      <c r="B242" s="4" t="s">
        <v>35</v>
      </c>
      <c r="C242" s="4" t="s">
        <v>6</v>
      </c>
      <c r="D242" s="5">
        <v>67600</v>
      </c>
      <c r="E242" s="1">
        <v>11143</v>
      </c>
      <c r="F242" s="5">
        <f>+Tabla2[[#This Row],[10 VEN.]]+Tabla2[[#This Row],[10 AP]]</f>
        <v>78743</v>
      </c>
      <c r="G242" s="5">
        <v>0</v>
      </c>
      <c r="H242" s="1">
        <v>0</v>
      </c>
      <c r="I242" s="5">
        <f>+Tabla2[[#This Row],[15 VEN]]+Tabla2[[#This Row],[15 AP]]</f>
        <v>0</v>
      </c>
      <c r="J242" s="5">
        <v>0</v>
      </c>
      <c r="K242" s="1">
        <v>0</v>
      </c>
      <c r="L242" s="5">
        <f>+Tabla2[[#This Row],[30 VEN.]]+Tabla2[[#This Row],[30 AP]]</f>
        <v>0</v>
      </c>
      <c r="M242" s="5">
        <v>832</v>
      </c>
      <c r="N242" s="1">
        <v>225</v>
      </c>
      <c r="O242" s="5">
        <f>+Tabla2[[#This Row],[45 VEN.]]+Tabla2[[#This Row],[45 AP]]</f>
        <v>1057</v>
      </c>
      <c r="P242" s="2">
        <f>+Tabla2[[#This Row],[45 TOT]]+Tabla2[[#This Row],[30 TOT ]]+Tabla2[[#This Row],[15 TOT]]+Tabla2[[#This Row],[10 TOT]]</f>
        <v>79800</v>
      </c>
      <c r="Q242" s="5">
        <v>12</v>
      </c>
      <c r="R242" s="5">
        <v>0</v>
      </c>
      <c r="S242" s="5">
        <v>12</v>
      </c>
      <c r="T242" s="4"/>
      <c r="U242" s="4"/>
      <c r="V242" s="4"/>
      <c r="W242" s="4"/>
    </row>
    <row r="243" spans="1:23" x14ac:dyDescent="0.25">
      <c r="A243" s="7">
        <v>2015</v>
      </c>
      <c r="B243" s="4" t="s">
        <v>35</v>
      </c>
      <c r="C243" s="4" t="s">
        <v>64</v>
      </c>
      <c r="D243" s="5">
        <v>256929</v>
      </c>
      <c r="E243" s="1">
        <v>6563</v>
      </c>
      <c r="F243" s="5">
        <f>+Tabla2[[#This Row],[10 VEN.]]+Tabla2[[#This Row],[10 AP]]</f>
        <v>263492</v>
      </c>
      <c r="G243" s="5">
        <v>3</v>
      </c>
      <c r="H243" s="1">
        <v>15</v>
      </c>
      <c r="I243" s="5">
        <f>+Tabla2[[#This Row],[15 VEN]]+Tabla2[[#This Row],[15 AP]]</f>
        <v>18</v>
      </c>
      <c r="J243" s="5">
        <v>0</v>
      </c>
      <c r="K243" s="1">
        <v>0</v>
      </c>
      <c r="L243" s="5">
        <f>+Tabla2[[#This Row],[30 VEN.]]+Tabla2[[#This Row],[30 AP]]</f>
        <v>0</v>
      </c>
      <c r="M243" s="5">
        <v>2259</v>
      </c>
      <c r="N243" s="1">
        <v>1017</v>
      </c>
      <c r="O243" s="5">
        <f>+Tabla2[[#This Row],[45 VEN.]]+Tabla2[[#This Row],[45 AP]]</f>
        <v>3276</v>
      </c>
      <c r="P243" s="2">
        <f>+Tabla2[[#This Row],[45 TOT]]+Tabla2[[#This Row],[30 TOT ]]+Tabla2[[#This Row],[15 TOT]]+Tabla2[[#This Row],[10 TOT]]</f>
        <v>266786</v>
      </c>
      <c r="Q243" s="5">
        <v>46</v>
      </c>
      <c r="R243" s="5">
        <v>0</v>
      </c>
      <c r="S243" s="5">
        <v>46</v>
      </c>
      <c r="T243" s="4"/>
      <c r="U243" s="4"/>
      <c r="V243" s="4"/>
      <c r="W243" s="4"/>
    </row>
    <row r="244" spans="1:23" x14ac:dyDescent="0.25">
      <c r="A244" s="7">
        <v>2015</v>
      </c>
      <c r="B244" s="4" t="s">
        <v>35</v>
      </c>
      <c r="C244" s="4" t="s">
        <v>7</v>
      </c>
      <c r="D244" s="5">
        <v>118908</v>
      </c>
      <c r="E244" s="1">
        <v>7890</v>
      </c>
      <c r="F244" s="5">
        <f>+Tabla2[[#This Row],[10 VEN.]]+Tabla2[[#This Row],[10 AP]]</f>
        <v>126798</v>
      </c>
      <c r="G244" s="5">
        <v>3</v>
      </c>
      <c r="H244" s="1">
        <v>50</v>
      </c>
      <c r="I244" s="5">
        <f>+Tabla2[[#This Row],[15 VEN]]+Tabla2[[#This Row],[15 AP]]</f>
        <v>53</v>
      </c>
      <c r="J244" s="5">
        <v>0</v>
      </c>
      <c r="K244" s="1">
        <v>0</v>
      </c>
      <c r="L244" s="5">
        <f>+Tabla2[[#This Row],[30 VEN.]]+Tabla2[[#This Row],[30 AP]]</f>
        <v>0</v>
      </c>
      <c r="M244" s="5">
        <v>2619</v>
      </c>
      <c r="N244" s="1">
        <v>1335</v>
      </c>
      <c r="O244" s="5">
        <f>+Tabla2[[#This Row],[45 VEN.]]+Tabla2[[#This Row],[45 AP]]</f>
        <v>3954</v>
      </c>
      <c r="P244" s="2">
        <f>+Tabla2[[#This Row],[45 TOT]]+Tabla2[[#This Row],[30 TOT ]]+Tabla2[[#This Row],[15 TOT]]+Tabla2[[#This Row],[10 TOT]]</f>
        <v>130805</v>
      </c>
      <c r="Q244" s="5">
        <v>20478</v>
      </c>
      <c r="R244" s="5">
        <v>17</v>
      </c>
      <c r="S244" s="5">
        <v>20495</v>
      </c>
      <c r="T244" s="4"/>
      <c r="U244" s="4"/>
      <c r="V244" s="4"/>
      <c r="W244" s="4"/>
    </row>
    <row r="245" spans="1:23" x14ac:dyDescent="0.25">
      <c r="A245" s="7">
        <v>2015</v>
      </c>
      <c r="B245" s="4" t="s">
        <v>35</v>
      </c>
      <c r="C245" s="4" t="s">
        <v>30</v>
      </c>
      <c r="D245" s="5">
        <v>638</v>
      </c>
      <c r="E245" s="1">
        <v>1</v>
      </c>
      <c r="F245" s="5">
        <f>+Tabla2[[#This Row],[10 VEN.]]+Tabla2[[#This Row],[10 AP]]</f>
        <v>639</v>
      </c>
      <c r="G245" s="5">
        <v>0</v>
      </c>
      <c r="H245" s="1">
        <v>0</v>
      </c>
      <c r="I245" s="5">
        <f>+Tabla2[[#This Row],[15 VEN]]+Tabla2[[#This Row],[15 AP]]</f>
        <v>0</v>
      </c>
      <c r="J245" s="5">
        <v>0</v>
      </c>
      <c r="K245" s="1">
        <v>0</v>
      </c>
      <c r="L245" s="5">
        <f>+Tabla2[[#This Row],[30 VEN.]]+Tabla2[[#This Row],[30 AP]]</f>
        <v>0</v>
      </c>
      <c r="M245" s="5">
        <v>91</v>
      </c>
      <c r="N245" s="1">
        <v>34</v>
      </c>
      <c r="O245" s="5">
        <f>+Tabla2[[#This Row],[45 VEN.]]+Tabla2[[#This Row],[45 AP]]</f>
        <v>125</v>
      </c>
      <c r="P245" s="2">
        <f>+Tabla2[[#This Row],[45 TOT]]+Tabla2[[#This Row],[30 TOT ]]+Tabla2[[#This Row],[15 TOT]]+Tabla2[[#This Row],[10 TOT]]</f>
        <v>764</v>
      </c>
      <c r="Q245" s="5">
        <v>0</v>
      </c>
      <c r="R245" s="5">
        <v>0</v>
      </c>
      <c r="S245" s="5">
        <v>0</v>
      </c>
      <c r="T245" s="4"/>
      <c r="U245" s="4"/>
      <c r="V245" s="4"/>
      <c r="W245" s="4"/>
    </row>
    <row r="246" spans="1:23" x14ac:dyDescent="0.25">
      <c r="A246" s="7">
        <v>2015</v>
      </c>
      <c r="B246" s="4" t="s">
        <v>35</v>
      </c>
      <c r="C246" s="4" t="s">
        <v>5</v>
      </c>
      <c r="D246" s="5">
        <v>1239</v>
      </c>
      <c r="E246" s="1">
        <v>0</v>
      </c>
      <c r="F246" s="5">
        <f>+Tabla2[[#This Row],[10 VEN.]]+Tabla2[[#This Row],[10 AP]]</f>
        <v>1239</v>
      </c>
      <c r="G246" s="5">
        <v>0</v>
      </c>
      <c r="H246" s="1">
        <v>0</v>
      </c>
      <c r="I246" s="5">
        <f>+Tabla2[[#This Row],[15 VEN]]+Tabla2[[#This Row],[15 AP]]</f>
        <v>0</v>
      </c>
      <c r="J246" s="5">
        <v>0</v>
      </c>
      <c r="K246" s="1">
        <v>0</v>
      </c>
      <c r="L246" s="5">
        <f>+Tabla2[[#This Row],[30 VEN.]]+Tabla2[[#This Row],[30 AP]]</f>
        <v>0</v>
      </c>
      <c r="M246" s="5">
        <v>0</v>
      </c>
      <c r="N246" s="1">
        <v>0</v>
      </c>
      <c r="O246" s="5">
        <f>+Tabla2[[#This Row],[45 VEN.]]+Tabla2[[#This Row],[45 AP]]</f>
        <v>0</v>
      </c>
      <c r="P246" s="2">
        <f>+Tabla2[[#This Row],[45 TOT]]+Tabla2[[#This Row],[30 TOT ]]+Tabla2[[#This Row],[15 TOT]]+Tabla2[[#This Row],[10 TOT]]</f>
        <v>1239</v>
      </c>
      <c r="Q246" s="5">
        <v>0</v>
      </c>
      <c r="R246" s="5">
        <v>0</v>
      </c>
      <c r="S246" s="5">
        <v>0</v>
      </c>
      <c r="T246" s="4"/>
      <c r="U246" s="4"/>
      <c r="V246" s="4"/>
      <c r="W246" s="4"/>
    </row>
    <row r="247" spans="1:23" x14ac:dyDescent="0.25">
      <c r="A247" s="7">
        <v>2015</v>
      </c>
      <c r="B247" s="4" t="s">
        <v>35</v>
      </c>
      <c r="C247" s="4" t="s">
        <v>63</v>
      </c>
      <c r="D247" s="5">
        <v>0</v>
      </c>
      <c r="E247" s="1">
        <v>0</v>
      </c>
      <c r="F247" s="5">
        <f>+Tabla2[[#This Row],[10 VEN.]]+Tabla2[[#This Row],[10 AP]]</f>
        <v>0</v>
      </c>
      <c r="G247" s="5">
        <v>0</v>
      </c>
      <c r="H247" s="1">
        <v>0</v>
      </c>
      <c r="I247" s="5">
        <f>+Tabla2[[#This Row],[15 VEN]]+Tabla2[[#This Row],[15 AP]]</f>
        <v>0</v>
      </c>
      <c r="J247" s="5">
        <v>0</v>
      </c>
      <c r="K247" s="1">
        <v>0</v>
      </c>
      <c r="L247" s="5">
        <f>+Tabla2[[#This Row],[30 VEN.]]+Tabla2[[#This Row],[30 AP]]</f>
        <v>0</v>
      </c>
      <c r="M247" s="5">
        <v>142</v>
      </c>
      <c r="N247" s="1">
        <v>0</v>
      </c>
      <c r="O247" s="5">
        <f>+Tabla2[[#This Row],[45 VEN.]]+Tabla2[[#This Row],[45 AP]]</f>
        <v>142</v>
      </c>
      <c r="P247" s="2">
        <f>+Tabla2[[#This Row],[45 TOT]]+Tabla2[[#This Row],[30 TOT ]]+Tabla2[[#This Row],[15 TOT]]+Tabla2[[#This Row],[10 TOT]]</f>
        <v>142</v>
      </c>
      <c r="Q247" s="5">
        <v>0</v>
      </c>
      <c r="R247" s="5">
        <v>0</v>
      </c>
      <c r="S247" s="5">
        <v>0</v>
      </c>
      <c r="T247" s="4"/>
      <c r="U247" s="4"/>
      <c r="V247" s="4"/>
      <c r="W247" s="4"/>
    </row>
    <row r="248" spans="1:23" x14ac:dyDescent="0.25">
      <c r="A248" s="7">
        <v>2015</v>
      </c>
      <c r="B248" s="4" t="s">
        <v>35</v>
      </c>
      <c r="C248" s="4" t="s">
        <v>45</v>
      </c>
      <c r="D248" s="5">
        <v>0</v>
      </c>
      <c r="E248" s="1">
        <v>0</v>
      </c>
      <c r="F248" s="5">
        <f>+Tabla2[[#This Row],[10 VEN.]]+Tabla2[[#This Row],[10 AP]]</f>
        <v>0</v>
      </c>
      <c r="G248" s="5">
        <v>0</v>
      </c>
      <c r="H248" s="1">
        <v>0</v>
      </c>
      <c r="I248" s="5">
        <f>+Tabla2[[#This Row],[15 VEN]]+Tabla2[[#This Row],[15 AP]]</f>
        <v>0</v>
      </c>
      <c r="J248" s="5">
        <v>0</v>
      </c>
      <c r="K248" s="1">
        <v>0</v>
      </c>
      <c r="L248" s="5">
        <f>+Tabla2[[#This Row],[30 VEN.]]+Tabla2[[#This Row],[30 AP]]</f>
        <v>0</v>
      </c>
      <c r="M248" s="5">
        <v>200</v>
      </c>
      <c r="N248" s="1">
        <v>0</v>
      </c>
      <c r="O248" s="5">
        <f>+Tabla2[[#This Row],[45 VEN.]]+Tabla2[[#This Row],[45 AP]]</f>
        <v>200</v>
      </c>
      <c r="P248" s="2">
        <f>+Tabla2[[#This Row],[45 TOT]]+Tabla2[[#This Row],[30 TOT ]]+Tabla2[[#This Row],[15 TOT]]+Tabla2[[#This Row],[10 TOT]]</f>
        <v>200</v>
      </c>
      <c r="Q248" s="5">
        <v>0</v>
      </c>
      <c r="R248" s="5">
        <v>0</v>
      </c>
      <c r="S248" s="5">
        <v>0</v>
      </c>
      <c r="T248" s="4"/>
      <c r="U248" s="4"/>
      <c r="V248" s="4"/>
      <c r="W248" s="4"/>
    </row>
    <row r="249" spans="1:23" x14ac:dyDescent="0.25">
      <c r="A249" s="7">
        <v>2015</v>
      </c>
      <c r="B249" s="4" t="s">
        <v>36</v>
      </c>
      <c r="C249" s="4" t="s">
        <v>8</v>
      </c>
      <c r="D249" s="5">
        <v>37377</v>
      </c>
      <c r="E249" s="1">
        <v>897</v>
      </c>
      <c r="F249" s="5">
        <f>+Tabla2[[#This Row],[10 VEN.]]+Tabla2[[#This Row],[10 AP]]</f>
        <v>38274</v>
      </c>
      <c r="G249" s="5">
        <v>75</v>
      </c>
      <c r="H249" s="1">
        <v>47</v>
      </c>
      <c r="I249" s="5">
        <f>+Tabla2[[#This Row],[15 VEN]]+Tabla2[[#This Row],[15 AP]]</f>
        <v>122</v>
      </c>
      <c r="J249" s="5">
        <v>0</v>
      </c>
      <c r="K249" s="1">
        <v>7</v>
      </c>
      <c r="L249" s="5">
        <f>+Tabla2[[#This Row],[30 VEN.]]+Tabla2[[#This Row],[30 AP]]</f>
        <v>7</v>
      </c>
      <c r="M249" s="5">
        <v>319</v>
      </c>
      <c r="N249" s="1">
        <v>64</v>
      </c>
      <c r="O249" s="5">
        <f>+Tabla2[[#This Row],[45 VEN.]]+Tabla2[[#This Row],[45 AP]]</f>
        <v>383</v>
      </c>
      <c r="P249" s="2">
        <f>+Tabla2[[#This Row],[45 TOT]]+Tabla2[[#This Row],[30 TOT ]]+Tabla2[[#This Row],[15 TOT]]+Tabla2[[#This Row],[10 TOT]]</f>
        <v>38786</v>
      </c>
      <c r="Q249" s="5">
        <v>366</v>
      </c>
      <c r="R249" s="5">
        <v>0</v>
      </c>
      <c r="S249" s="5">
        <v>366</v>
      </c>
      <c r="T249" s="4"/>
      <c r="U249" s="4"/>
      <c r="V249" s="4"/>
      <c r="W249" s="4"/>
    </row>
    <row r="250" spans="1:23" x14ac:dyDescent="0.25">
      <c r="A250" s="7">
        <v>2015</v>
      </c>
      <c r="B250" s="4" t="s">
        <v>36</v>
      </c>
      <c r="C250" s="4" t="s">
        <v>3</v>
      </c>
      <c r="D250" s="5">
        <v>22083</v>
      </c>
      <c r="E250" s="1">
        <v>1649</v>
      </c>
      <c r="F250" s="5">
        <f>+Tabla2[[#This Row],[10 VEN.]]+Tabla2[[#This Row],[10 AP]]</f>
        <v>23732</v>
      </c>
      <c r="G250" s="5">
        <v>0</v>
      </c>
      <c r="H250" s="1">
        <v>0</v>
      </c>
      <c r="I250" s="5">
        <f>+Tabla2[[#This Row],[15 VEN]]+Tabla2[[#This Row],[15 AP]]</f>
        <v>0</v>
      </c>
      <c r="J250" s="5">
        <v>0</v>
      </c>
      <c r="K250" s="1">
        <v>0</v>
      </c>
      <c r="L250" s="5">
        <f>+Tabla2[[#This Row],[30 VEN.]]+Tabla2[[#This Row],[30 AP]]</f>
        <v>0</v>
      </c>
      <c r="M250" s="5">
        <v>83</v>
      </c>
      <c r="N250" s="1">
        <v>18</v>
      </c>
      <c r="O250" s="5">
        <f>+Tabla2[[#This Row],[45 VEN.]]+Tabla2[[#This Row],[45 AP]]</f>
        <v>101</v>
      </c>
      <c r="P250" s="2">
        <f>+Tabla2[[#This Row],[45 TOT]]+Tabla2[[#This Row],[30 TOT ]]+Tabla2[[#This Row],[15 TOT]]+Tabla2[[#This Row],[10 TOT]]</f>
        <v>23833</v>
      </c>
      <c r="Q250" s="5">
        <v>1159</v>
      </c>
      <c r="R250" s="5">
        <v>2</v>
      </c>
      <c r="S250" s="5">
        <v>1161</v>
      </c>
      <c r="T250" s="4"/>
      <c r="U250" s="4"/>
      <c r="V250" s="4"/>
      <c r="W250" s="4"/>
    </row>
    <row r="251" spans="1:23" x14ac:dyDescent="0.25">
      <c r="A251" s="7">
        <v>2015</v>
      </c>
      <c r="B251" s="4" t="s">
        <v>36</v>
      </c>
      <c r="C251" s="4" t="s">
        <v>11</v>
      </c>
      <c r="D251" s="5">
        <v>5548</v>
      </c>
      <c r="E251" s="1">
        <v>315</v>
      </c>
      <c r="F251" s="5">
        <f>+Tabla2[[#This Row],[10 VEN.]]+Tabla2[[#This Row],[10 AP]]</f>
        <v>5863</v>
      </c>
      <c r="G251" s="5">
        <v>4</v>
      </c>
      <c r="H251" s="1">
        <v>10</v>
      </c>
      <c r="I251" s="5">
        <f>+Tabla2[[#This Row],[15 VEN]]+Tabla2[[#This Row],[15 AP]]</f>
        <v>14</v>
      </c>
      <c r="J251" s="5">
        <v>0</v>
      </c>
      <c r="K251" s="1">
        <v>0</v>
      </c>
      <c r="L251" s="5">
        <f>+Tabla2[[#This Row],[30 VEN.]]+Tabla2[[#This Row],[30 AP]]</f>
        <v>0</v>
      </c>
      <c r="M251" s="5">
        <v>12</v>
      </c>
      <c r="N251" s="1">
        <v>52</v>
      </c>
      <c r="O251" s="5">
        <f>+Tabla2[[#This Row],[45 VEN.]]+Tabla2[[#This Row],[45 AP]]</f>
        <v>64</v>
      </c>
      <c r="P251" s="2">
        <f>+Tabla2[[#This Row],[45 TOT]]+Tabla2[[#This Row],[30 TOT ]]+Tabla2[[#This Row],[15 TOT]]+Tabla2[[#This Row],[10 TOT]]</f>
        <v>5941</v>
      </c>
      <c r="Q251" s="5">
        <v>4</v>
      </c>
      <c r="R251" s="5">
        <v>0</v>
      </c>
      <c r="S251" s="5">
        <v>4</v>
      </c>
      <c r="T251" s="4"/>
      <c r="U251" s="4"/>
      <c r="V251" s="4"/>
      <c r="W251" s="4"/>
    </row>
    <row r="252" spans="1:23" x14ac:dyDescent="0.25">
      <c r="A252" s="7">
        <v>2015</v>
      </c>
      <c r="B252" s="4" t="s">
        <v>36</v>
      </c>
      <c r="C252" s="4" t="s">
        <v>13</v>
      </c>
      <c r="D252" s="5">
        <v>23644</v>
      </c>
      <c r="E252" s="1">
        <v>1444</v>
      </c>
      <c r="F252" s="5">
        <f>+Tabla2[[#This Row],[10 VEN.]]+Tabla2[[#This Row],[10 AP]]</f>
        <v>25088</v>
      </c>
      <c r="G252" s="5">
        <v>0</v>
      </c>
      <c r="H252" s="1">
        <v>42</v>
      </c>
      <c r="I252" s="5">
        <f>+Tabla2[[#This Row],[15 VEN]]+Tabla2[[#This Row],[15 AP]]</f>
        <v>42</v>
      </c>
      <c r="J252" s="5">
        <v>10</v>
      </c>
      <c r="K252" s="1">
        <v>27</v>
      </c>
      <c r="L252" s="5">
        <f>+Tabla2[[#This Row],[30 VEN.]]+Tabla2[[#This Row],[30 AP]]</f>
        <v>37</v>
      </c>
      <c r="M252" s="5">
        <v>92</v>
      </c>
      <c r="N252" s="1">
        <v>71</v>
      </c>
      <c r="O252" s="5">
        <f>+Tabla2[[#This Row],[45 VEN.]]+Tabla2[[#This Row],[45 AP]]</f>
        <v>163</v>
      </c>
      <c r="P252" s="2">
        <f>+Tabla2[[#This Row],[45 TOT]]+Tabla2[[#This Row],[30 TOT ]]+Tabla2[[#This Row],[15 TOT]]+Tabla2[[#This Row],[10 TOT]]</f>
        <v>25330</v>
      </c>
      <c r="Q252" s="5">
        <v>128</v>
      </c>
      <c r="R252" s="5">
        <v>0</v>
      </c>
      <c r="S252" s="5">
        <v>128</v>
      </c>
      <c r="T252" s="4"/>
      <c r="U252" s="4"/>
      <c r="V252" s="4"/>
      <c r="W252" s="4"/>
    </row>
    <row r="253" spans="1:23" x14ac:dyDescent="0.25">
      <c r="A253" s="7">
        <v>2015</v>
      </c>
      <c r="B253" s="4" t="s">
        <v>36</v>
      </c>
      <c r="C253" s="4" t="s">
        <v>5</v>
      </c>
      <c r="D253" s="5">
        <v>5668</v>
      </c>
      <c r="E253" s="1">
        <v>1791</v>
      </c>
      <c r="F253" s="5">
        <f>+Tabla2[[#This Row],[10 VEN.]]+Tabla2[[#This Row],[10 AP]]</f>
        <v>7459</v>
      </c>
      <c r="G253" s="5">
        <v>8</v>
      </c>
      <c r="H253" s="1">
        <v>28</v>
      </c>
      <c r="I253" s="5">
        <f>+Tabla2[[#This Row],[15 VEN]]+Tabla2[[#This Row],[15 AP]]</f>
        <v>36</v>
      </c>
      <c r="J253" s="5">
        <v>5</v>
      </c>
      <c r="K253" s="1">
        <v>0</v>
      </c>
      <c r="L253" s="5">
        <f>+Tabla2[[#This Row],[30 VEN.]]+Tabla2[[#This Row],[30 AP]]</f>
        <v>5</v>
      </c>
      <c r="M253" s="5">
        <v>19</v>
      </c>
      <c r="N253" s="1">
        <v>93</v>
      </c>
      <c r="O253" s="5">
        <f>+Tabla2[[#This Row],[45 VEN.]]+Tabla2[[#This Row],[45 AP]]</f>
        <v>112</v>
      </c>
      <c r="P253" s="2">
        <f>+Tabla2[[#This Row],[45 TOT]]+Tabla2[[#This Row],[30 TOT ]]+Tabla2[[#This Row],[15 TOT]]+Tabla2[[#This Row],[10 TOT]]</f>
        <v>7612</v>
      </c>
      <c r="Q253" s="5">
        <v>135</v>
      </c>
      <c r="R253" s="5">
        <v>0</v>
      </c>
      <c r="S253" s="5">
        <v>135</v>
      </c>
      <c r="T253" s="4"/>
      <c r="U253" s="4"/>
      <c r="V253" s="4"/>
      <c r="W253" s="4"/>
    </row>
    <row r="254" spans="1:23" x14ac:dyDescent="0.25">
      <c r="A254" s="7">
        <v>2015</v>
      </c>
      <c r="B254" s="4" t="s">
        <v>36</v>
      </c>
      <c r="C254" s="4" t="s">
        <v>9</v>
      </c>
      <c r="D254" s="5">
        <v>10901</v>
      </c>
      <c r="E254" s="1">
        <v>4166</v>
      </c>
      <c r="F254" s="5">
        <f>+Tabla2[[#This Row],[10 VEN.]]+Tabla2[[#This Row],[10 AP]]</f>
        <v>15067</v>
      </c>
      <c r="G254" s="5">
        <v>0</v>
      </c>
      <c r="H254" s="1">
        <v>7</v>
      </c>
      <c r="I254" s="5">
        <f>+Tabla2[[#This Row],[15 VEN]]+Tabla2[[#This Row],[15 AP]]</f>
        <v>7</v>
      </c>
      <c r="J254" s="5">
        <v>0</v>
      </c>
      <c r="K254" s="1">
        <v>1</v>
      </c>
      <c r="L254" s="5">
        <f>+Tabla2[[#This Row],[30 VEN.]]+Tabla2[[#This Row],[30 AP]]</f>
        <v>1</v>
      </c>
      <c r="M254" s="5">
        <v>10</v>
      </c>
      <c r="N254" s="1">
        <v>2</v>
      </c>
      <c r="O254" s="5">
        <f>+Tabla2[[#This Row],[45 VEN.]]+Tabla2[[#This Row],[45 AP]]</f>
        <v>12</v>
      </c>
      <c r="P254" s="2">
        <f>+Tabla2[[#This Row],[45 TOT]]+Tabla2[[#This Row],[30 TOT ]]+Tabla2[[#This Row],[15 TOT]]+Tabla2[[#This Row],[10 TOT]]</f>
        <v>15087</v>
      </c>
      <c r="Q254" s="5">
        <v>25</v>
      </c>
      <c r="R254" s="5">
        <v>0</v>
      </c>
      <c r="S254" s="5">
        <v>25</v>
      </c>
      <c r="T254" s="4"/>
      <c r="U254" s="4"/>
      <c r="V254" s="4"/>
      <c r="W254" s="4"/>
    </row>
    <row r="255" spans="1:23" x14ac:dyDescent="0.25">
      <c r="A255" s="7">
        <v>2015</v>
      </c>
      <c r="B255" s="4" t="s">
        <v>36</v>
      </c>
      <c r="C255" s="4" t="s">
        <v>64</v>
      </c>
      <c r="D255" s="5">
        <v>28964</v>
      </c>
      <c r="E255" s="1">
        <v>1563</v>
      </c>
      <c r="F255" s="5">
        <f>+Tabla2[[#This Row],[10 VEN.]]+Tabla2[[#This Row],[10 AP]]</f>
        <v>30527</v>
      </c>
      <c r="G255" s="5">
        <v>33</v>
      </c>
      <c r="H255" s="1">
        <v>98</v>
      </c>
      <c r="I255" s="5">
        <f>+Tabla2[[#This Row],[15 VEN]]+Tabla2[[#This Row],[15 AP]]</f>
        <v>131</v>
      </c>
      <c r="J255" s="5">
        <v>2</v>
      </c>
      <c r="K255" s="1">
        <v>59</v>
      </c>
      <c r="L255" s="5">
        <f>+Tabla2[[#This Row],[30 VEN.]]+Tabla2[[#This Row],[30 AP]]</f>
        <v>61</v>
      </c>
      <c r="M255" s="5">
        <v>80</v>
      </c>
      <c r="N255" s="1">
        <v>142</v>
      </c>
      <c r="O255" s="5">
        <f>+Tabla2[[#This Row],[45 VEN.]]+Tabla2[[#This Row],[45 AP]]</f>
        <v>222</v>
      </c>
      <c r="P255" s="2">
        <f>+Tabla2[[#This Row],[45 TOT]]+Tabla2[[#This Row],[30 TOT ]]+Tabla2[[#This Row],[15 TOT]]+Tabla2[[#This Row],[10 TOT]]</f>
        <v>30941</v>
      </c>
      <c r="Q255" s="5">
        <v>199</v>
      </c>
      <c r="R255" s="5">
        <v>0</v>
      </c>
      <c r="S255" s="5">
        <v>199</v>
      </c>
      <c r="T255" s="4"/>
      <c r="U255" s="4"/>
      <c r="V255" s="4"/>
      <c r="W255" s="4"/>
    </row>
    <row r="256" spans="1:23" x14ac:dyDescent="0.25">
      <c r="A256" s="7">
        <v>2015</v>
      </c>
      <c r="B256" s="4" t="s">
        <v>36</v>
      </c>
      <c r="C256" s="4" t="s">
        <v>7</v>
      </c>
      <c r="D256" s="5">
        <v>23288</v>
      </c>
      <c r="E256" s="1">
        <v>327</v>
      </c>
      <c r="F256" s="5">
        <f>+Tabla2[[#This Row],[10 VEN.]]+Tabla2[[#This Row],[10 AP]]</f>
        <v>23615</v>
      </c>
      <c r="G256" s="5">
        <v>10</v>
      </c>
      <c r="H256" s="1">
        <v>109</v>
      </c>
      <c r="I256" s="5">
        <f>+Tabla2[[#This Row],[15 VEN]]+Tabla2[[#This Row],[15 AP]]</f>
        <v>119</v>
      </c>
      <c r="J256" s="5">
        <v>0</v>
      </c>
      <c r="K256" s="1">
        <v>4</v>
      </c>
      <c r="L256" s="5">
        <f>+Tabla2[[#This Row],[30 VEN.]]+Tabla2[[#This Row],[30 AP]]</f>
        <v>4</v>
      </c>
      <c r="M256" s="5">
        <v>91</v>
      </c>
      <c r="N256" s="1">
        <v>56</v>
      </c>
      <c r="O256" s="5">
        <f>+Tabla2[[#This Row],[45 VEN.]]+Tabla2[[#This Row],[45 AP]]</f>
        <v>147</v>
      </c>
      <c r="P256" s="2">
        <f>+Tabla2[[#This Row],[45 TOT]]+Tabla2[[#This Row],[30 TOT ]]+Tabla2[[#This Row],[15 TOT]]+Tabla2[[#This Row],[10 TOT]]</f>
        <v>23885</v>
      </c>
      <c r="Q256" s="5">
        <v>264</v>
      </c>
      <c r="R256" s="5">
        <v>36</v>
      </c>
      <c r="S256" s="5">
        <v>300</v>
      </c>
      <c r="T256" s="4"/>
      <c r="U256" s="4"/>
      <c r="V256" s="4"/>
      <c r="W256" s="4"/>
    </row>
    <row r="257" spans="1:23" x14ac:dyDescent="0.25">
      <c r="A257" s="7">
        <v>2015</v>
      </c>
      <c r="B257" s="4" t="s">
        <v>36</v>
      </c>
      <c r="C257" s="4" t="s">
        <v>17</v>
      </c>
      <c r="D257" s="5">
        <v>4504</v>
      </c>
      <c r="E257" s="1">
        <v>193</v>
      </c>
      <c r="F257" s="5">
        <f>+Tabla2[[#This Row],[10 VEN.]]+Tabla2[[#This Row],[10 AP]]</f>
        <v>4697</v>
      </c>
      <c r="G257" s="5">
        <v>0</v>
      </c>
      <c r="H257" s="1">
        <v>15</v>
      </c>
      <c r="I257" s="5">
        <f>+Tabla2[[#This Row],[15 VEN]]+Tabla2[[#This Row],[15 AP]]</f>
        <v>15</v>
      </c>
      <c r="J257" s="5">
        <v>0</v>
      </c>
      <c r="K257" s="1">
        <v>0</v>
      </c>
      <c r="L257" s="5">
        <f>+Tabla2[[#This Row],[30 VEN.]]+Tabla2[[#This Row],[30 AP]]</f>
        <v>0</v>
      </c>
      <c r="M257" s="5">
        <v>220</v>
      </c>
      <c r="N257" s="1">
        <v>0</v>
      </c>
      <c r="O257" s="5">
        <f>+Tabla2[[#This Row],[45 VEN.]]+Tabla2[[#This Row],[45 AP]]</f>
        <v>220</v>
      </c>
      <c r="P257" s="2">
        <f>+Tabla2[[#This Row],[45 TOT]]+Tabla2[[#This Row],[30 TOT ]]+Tabla2[[#This Row],[15 TOT]]+Tabla2[[#This Row],[10 TOT]]</f>
        <v>4932</v>
      </c>
      <c r="Q257" s="5">
        <v>34</v>
      </c>
      <c r="R257" s="5">
        <v>0</v>
      </c>
      <c r="S257" s="5">
        <v>34</v>
      </c>
      <c r="T257" s="4"/>
      <c r="U257" s="4"/>
      <c r="V257" s="4"/>
      <c r="W257" s="4"/>
    </row>
    <row r="258" spans="1:23" x14ac:dyDescent="0.25">
      <c r="A258" s="7">
        <v>2015</v>
      </c>
      <c r="B258" s="4" t="s">
        <v>37</v>
      </c>
      <c r="C258" s="4" t="s">
        <v>3</v>
      </c>
      <c r="D258" s="5">
        <v>63617</v>
      </c>
      <c r="E258" s="1">
        <v>0</v>
      </c>
      <c r="F258" s="5">
        <f>+Tabla2[[#This Row],[10 VEN.]]+Tabla2[[#This Row],[10 AP]]</f>
        <v>63617</v>
      </c>
      <c r="G258" s="5">
        <v>118</v>
      </c>
      <c r="H258" s="1">
        <v>525</v>
      </c>
      <c r="I258" s="5">
        <f>+Tabla2[[#This Row],[15 VEN]]+Tabla2[[#This Row],[15 AP]]</f>
        <v>643</v>
      </c>
      <c r="J258" s="5">
        <v>1</v>
      </c>
      <c r="K258" s="1">
        <v>2</v>
      </c>
      <c r="L258" s="5">
        <f>+Tabla2[[#This Row],[30 VEN.]]+Tabla2[[#This Row],[30 AP]]</f>
        <v>3</v>
      </c>
      <c r="M258" s="5">
        <v>146</v>
      </c>
      <c r="N258" s="1">
        <v>50</v>
      </c>
      <c r="O258" s="5">
        <f>+Tabla2[[#This Row],[45 VEN.]]+Tabla2[[#This Row],[45 AP]]</f>
        <v>196</v>
      </c>
      <c r="P258" s="2">
        <f>+Tabla2[[#This Row],[45 TOT]]+Tabla2[[#This Row],[30 TOT ]]+Tabla2[[#This Row],[15 TOT]]+Tabla2[[#This Row],[10 TOT]]</f>
        <v>64459</v>
      </c>
      <c r="Q258" s="5">
        <v>512</v>
      </c>
      <c r="R258" s="5">
        <v>0</v>
      </c>
      <c r="S258" s="5">
        <v>512</v>
      </c>
      <c r="T258" s="4"/>
      <c r="U258" s="4"/>
      <c r="V258" s="4"/>
      <c r="W258" s="4"/>
    </row>
    <row r="259" spans="1:23" x14ac:dyDescent="0.25">
      <c r="A259" s="7">
        <v>2015</v>
      </c>
      <c r="B259" s="4" t="s">
        <v>37</v>
      </c>
      <c r="C259" s="4" t="s">
        <v>19</v>
      </c>
      <c r="D259" s="5">
        <v>98010</v>
      </c>
      <c r="E259" s="1">
        <v>2678</v>
      </c>
      <c r="F259" s="5">
        <f>+Tabla2[[#This Row],[10 VEN.]]+Tabla2[[#This Row],[10 AP]]</f>
        <v>100688</v>
      </c>
      <c r="G259" s="5">
        <v>287</v>
      </c>
      <c r="H259" s="1">
        <v>102</v>
      </c>
      <c r="I259" s="5">
        <f>+Tabla2[[#This Row],[15 VEN]]+Tabla2[[#This Row],[15 AP]]</f>
        <v>389</v>
      </c>
      <c r="J259" s="5">
        <v>1</v>
      </c>
      <c r="K259" s="1">
        <v>9</v>
      </c>
      <c r="L259" s="5">
        <f>+Tabla2[[#This Row],[30 VEN.]]+Tabla2[[#This Row],[30 AP]]</f>
        <v>10</v>
      </c>
      <c r="M259" s="5">
        <v>828</v>
      </c>
      <c r="N259" s="1">
        <v>276</v>
      </c>
      <c r="O259" s="5">
        <f>+Tabla2[[#This Row],[45 VEN.]]+Tabla2[[#This Row],[45 AP]]</f>
        <v>1104</v>
      </c>
      <c r="P259" s="2">
        <f>+Tabla2[[#This Row],[45 TOT]]+Tabla2[[#This Row],[30 TOT ]]+Tabla2[[#This Row],[15 TOT]]+Tabla2[[#This Row],[10 TOT]]</f>
        <v>102191</v>
      </c>
      <c r="Q259" s="5">
        <v>848</v>
      </c>
      <c r="R259" s="5">
        <v>0</v>
      </c>
      <c r="S259" s="5">
        <v>848</v>
      </c>
      <c r="T259" s="4"/>
      <c r="U259" s="4"/>
      <c r="V259" s="4"/>
      <c r="W259" s="4"/>
    </row>
    <row r="260" spans="1:23" x14ac:dyDescent="0.25">
      <c r="A260" s="7">
        <v>2015</v>
      </c>
      <c r="B260" s="4" t="s">
        <v>37</v>
      </c>
      <c r="C260" s="4" t="s">
        <v>64</v>
      </c>
      <c r="D260" s="5">
        <v>85838</v>
      </c>
      <c r="E260" s="1">
        <v>450</v>
      </c>
      <c r="F260" s="5">
        <f>+Tabla2[[#This Row],[10 VEN.]]+Tabla2[[#This Row],[10 AP]]</f>
        <v>86288</v>
      </c>
      <c r="G260" s="5">
        <v>112</v>
      </c>
      <c r="H260" s="1">
        <v>590</v>
      </c>
      <c r="I260" s="5">
        <f>+Tabla2[[#This Row],[15 VEN]]+Tabla2[[#This Row],[15 AP]]</f>
        <v>702</v>
      </c>
      <c r="J260" s="5">
        <v>0</v>
      </c>
      <c r="K260" s="1">
        <v>0</v>
      </c>
      <c r="L260" s="5">
        <f>+Tabla2[[#This Row],[30 VEN.]]+Tabla2[[#This Row],[30 AP]]</f>
        <v>0</v>
      </c>
      <c r="M260" s="5">
        <v>475</v>
      </c>
      <c r="N260" s="1">
        <v>141</v>
      </c>
      <c r="O260" s="5">
        <f>+Tabla2[[#This Row],[45 VEN.]]+Tabla2[[#This Row],[45 AP]]</f>
        <v>616</v>
      </c>
      <c r="P260" s="2">
        <f>+Tabla2[[#This Row],[45 TOT]]+Tabla2[[#This Row],[30 TOT ]]+Tabla2[[#This Row],[15 TOT]]+Tabla2[[#This Row],[10 TOT]]</f>
        <v>87606</v>
      </c>
      <c r="Q260" s="5">
        <v>218</v>
      </c>
      <c r="R260" s="5">
        <v>0</v>
      </c>
      <c r="S260" s="5">
        <v>218</v>
      </c>
      <c r="T260" s="4"/>
      <c r="U260" s="4"/>
      <c r="V260" s="4"/>
      <c r="W260" s="4"/>
    </row>
    <row r="261" spans="1:23" x14ac:dyDescent="0.25">
      <c r="A261" s="7">
        <v>2015</v>
      </c>
      <c r="B261" s="4" t="s">
        <v>37</v>
      </c>
      <c r="C261" s="4" t="s">
        <v>7</v>
      </c>
      <c r="D261" s="5">
        <v>65110</v>
      </c>
      <c r="E261" s="1">
        <v>1596</v>
      </c>
      <c r="F261" s="5">
        <f>+Tabla2[[#This Row],[10 VEN.]]+Tabla2[[#This Row],[10 AP]]</f>
        <v>66706</v>
      </c>
      <c r="G261" s="5">
        <v>198</v>
      </c>
      <c r="H261" s="1">
        <v>177</v>
      </c>
      <c r="I261" s="5">
        <f>+Tabla2[[#This Row],[15 VEN]]+Tabla2[[#This Row],[15 AP]]</f>
        <v>375</v>
      </c>
      <c r="J261" s="5">
        <v>0</v>
      </c>
      <c r="K261" s="1">
        <v>0</v>
      </c>
      <c r="L261" s="5">
        <f>+Tabla2[[#This Row],[30 VEN.]]+Tabla2[[#This Row],[30 AP]]</f>
        <v>0</v>
      </c>
      <c r="M261" s="5">
        <v>207</v>
      </c>
      <c r="N261" s="1">
        <v>232</v>
      </c>
      <c r="O261" s="5">
        <f>+Tabla2[[#This Row],[45 VEN.]]+Tabla2[[#This Row],[45 AP]]</f>
        <v>439</v>
      </c>
      <c r="P261" s="2">
        <f>+Tabla2[[#This Row],[45 TOT]]+Tabla2[[#This Row],[30 TOT ]]+Tabla2[[#This Row],[15 TOT]]+Tabla2[[#This Row],[10 TOT]]</f>
        <v>67520</v>
      </c>
      <c r="Q261" s="5">
        <v>728</v>
      </c>
      <c r="R261" s="5">
        <v>0</v>
      </c>
      <c r="S261" s="5">
        <v>728</v>
      </c>
      <c r="T261" s="4"/>
      <c r="U261" s="4"/>
      <c r="V261" s="4"/>
      <c r="W261" s="4"/>
    </row>
    <row r="262" spans="1:23" x14ac:dyDescent="0.25">
      <c r="A262" s="7">
        <v>2015</v>
      </c>
      <c r="B262" s="4" t="s">
        <v>37</v>
      </c>
      <c r="C262" s="4" t="s">
        <v>9</v>
      </c>
      <c r="D262" s="5">
        <v>17745</v>
      </c>
      <c r="E262" s="1">
        <v>93</v>
      </c>
      <c r="F262" s="5">
        <f>+Tabla2[[#This Row],[10 VEN.]]+Tabla2[[#This Row],[10 AP]]</f>
        <v>17838</v>
      </c>
      <c r="G262" s="5">
        <v>0</v>
      </c>
      <c r="H262" s="1">
        <v>0</v>
      </c>
      <c r="I262" s="5">
        <f>+Tabla2[[#This Row],[15 VEN]]+Tabla2[[#This Row],[15 AP]]</f>
        <v>0</v>
      </c>
      <c r="J262" s="5">
        <v>0</v>
      </c>
      <c r="K262" s="1">
        <v>0</v>
      </c>
      <c r="L262" s="5">
        <f>+Tabla2[[#This Row],[30 VEN.]]+Tabla2[[#This Row],[30 AP]]</f>
        <v>0</v>
      </c>
      <c r="M262" s="5">
        <v>0</v>
      </c>
      <c r="N262" s="1">
        <v>3</v>
      </c>
      <c r="O262" s="5">
        <f>+Tabla2[[#This Row],[45 VEN.]]+Tabla2[[#This Row],[45 AP]]</f>
        <v>3</v>
      </c>
      <c r="P262" s="2">
        <f>+Tabla2[[#This Row],[45 TOT]]+Tabla2[[#This Row],[30 TOT ]]+Tabla2[[#This Row],[15 TOT]]+Tabla2[[#This Row],[10 TOT]]</f>
        <v>17841</v>
      </c>
      <c r="Q262" s="5">
        <v>54</v>
      </c>
      <c r="R262" s="5">
        <v>0</v>
      </c>
      <c r="S262" s="5">
        <v>54</v>
      </c>
      <c r="T262" s="4"/>
      <c r="U262" s="4"/>
      <c r="V262" s="4"/>
      <c r="W262" s="4"/>
    </row>
    <row r="263" spans="1:23" x14ac:dyDescent="0.25">
      <c r="A263" s="7">
        <v>2015</v>
      </c>
      <c r="B263" s="4" t="s">
        <v>38</v>
      </c>
      <c r="C263" s="4" t="s">
        <v>8</v>
      </c>
      <c r="D263" s="5">
        <v>95758</v>
      </c>
      <c r="E263" s="1">
        <v>510</v>
      </c>
      <c r="F263" s="5">
        <f>+Tabla2[[#This Row],[10 VEN.]]+Tabla2[[#This Row],[10 AP]]</f>
        <v>96268</v>
      </c>
      <c r="G263" s="5">
        <v>0</v>
      </c>
      <c r="H263" s="1">
        <v>0</v>
      </c>
      <c r="I263" s="5">
        <f>+Tabla2[[#This Row],[15 VEN]]+Tabla2[[#This Row],[15 AP]]</f>
        <v>0</v>
      </c>
      <c r="J263" s="5">
        <v>0</v>
      </c>
      <c r="K263" s="1">
        <v>0</v>
      </c>
      <c r="L263" s="5">
        <f>+Tabla2[[#This Row],[30 VEN.]]+Tabla2[[#This Row],[30 AP]]</f>
        <v>0</v>
      </c>
      <c r="M263" s="5">
        <v>371</v>
      </c>
      <c r="N263" s="1">
        <v>153</v>
      </c>
      <c r="O263" s="5">
        <f>+Tabla2[[#This Row],[45 VEN.]]+Tabla2[[#This Row],[45 AP]]</f>
        <v>524</v>
      </c>
      <c r="P263" s="2">
        <f>+Tabla2[[#This Row],[45 TOT]]+Tabla2[[#This Row],[30 TOT ]]+Tabla2[[#This Row],[15 TOT]]+Tabla2[[#This Row],[10 TOT]]</f>
        <v>96792</v>
      </c>
      <c r="Q263" s="5">
        <v>0</v>
      </c>
      <c r="R263" s="5">
        <v>0</v>
      </c>
      <c r="S263" s="5">
        <v>0</v>
      </c>
      <c r="T263" s="4"/>
      <c r="U263" s="4"/>
      <c r="V263" s="4"/>
      <c r="W263" s="4"/>
    </row>
    <row r="264" spans="1:23" x14ac:dyDescent="0.25">
      <c r="A264" s="7">
        <v>2015</v>
      </c>
      <c r="B264" s="4" t="s">
        <v>38</v>
      </c>
      <c r="C264" s="4" t="s">
        <v>45</v>
      </c>
      <c r="D264" s="5">
        <v>113950</v>
      </c>
      <c r="E264" s="1">
        <v>4754</v>
      </c>
      <c r="F264" s="5">
        <f>+Tabla2[[#This Row],[10 VEN.]]+Tabla2[[#This Row],[10 AP]]</f>
        <v>118704</v>
      </c>
      <c r="G264" s="5">
        <v>9</v>
      </c>
      <c r="H264" s="1">
        <v>6</v>
      </c>
      <c r="I264" s="5">
        <f>+Tabla2[[#This Row],[15 VEN]]+Tabla2[[#This Row],[15 AP]]</f>
        <v>15</v>
      </c>
      <c r="J264" s="5">
        <v>0</v>
      </c>
      <c r="K264" s="1">
        <v>0</v>
      </c>
      <c r="L264" s="5">
        <f>+Tabla2[[#This Row],[30 VEN.]]+Tabla2[[#This Row],[30 AP]]</f>
        <v>0</v>
      </c>
      <c r="M264" s="5">
        <v>615</v>
      </c>
      <c r="N264" s="1">
        <v>67</v>
      </c>
      <c r="O264" s="5">
        <f>+Tabla2[[#This Row],[45 VEN.]]+Tabla2[[#This Row],[45 AP]]</f>
        <v>682</v>
      </c>
      <c r="P264" s="2">
        <f>+Tabla2[[#This Row],[45 TOT]]+Tabla2[[#This Row],[30 TOT ]]+Tabla2[[#This Row],[15 TOT]]+Tabla2[[#This Row],[10 TOT]]</f>
        <v>119401</v>
      </c>
      <c r="Q264" s="5">
        <v>4</v>
      </c>
      <c r="R264" s="5">
        <v>0</v>
      </c>
      <c r="S264" s="5">
        <v>4</v>
      </c>
      <c r="T264" s="4"/>
      <c r="U264" s="4"/>
      <c r="V264" s="4"/>
      <c r="W264" s="4"/>
    </row>
    <row r="265" spans="1:23" x14ac:dyDescent="0.25">
      <c r="A265" s="7">
        <v>2015</v>
      </c>
      <c r="B265" s="4" t="s">
        <v>38</v>
      </c>
      <c r="C265" s="4" t="s">
        <v>18</v>
      </c>
      <c r="D265" s="5">
        <v>198958</v>
      </c>
      <c r="E265" s="1">
        <v>773</v>
      </c>
      <c r="F265" s="5">
        <f>+Tabla2[[#This Row],[10 VEN.]]+Tabla2[[#This Row],[10 AP]]</f>
        <v>199731</v>
      </c>
      <c r="G265" s="5">
        <v>0</v>
      </c>
      <c r="H265" s="1">
        <v>0</v>
      </c>
      <c r="I265" s="5">
        <f>+Tabla2[[#This Row],[15 VEN]]+Tabla2[[#This Row],[15 AP]]</f>
        <v>0</v>
      </c>
      <c r="J265" s="5">
        <v>0</v>
      </c>
      <c r="K265" s="1">
        <v>0</v>
      </c>
      <c r="L265" s="5">
        <f>+Tabla2[[#This Row],[30 VEN.]]+Tabla2[[#This Row],[30 AP]]</f>
        <v>0</v>
      </c>
      <c r="M265" s="5">
        <v>745</v>
      </c>
      <c r="N265" s="1">
        <v>29</v>
      </c>
      <c r="O265" s="5">
        <f>+Tabla2[[#This Row],[45 VEN.]]+Tabla2[[#This Row],[45 AP]]</f>
        <v>774</v>
      </c>
      <c r="P265" s="2">
        <f>+Tabla2[[#This Row],[45 TOT]]+Tabla2[[#This Row],[30 TOT ]]+Tabla2[[#This Row],[15 TOT]]+Tabla2[[#This Row],[10 TOT]]</f>
        <v>200505</v>
      </c>
      <c r="Q265" s="5">
        <v>17</v>
      </c>
      <c r="R265" s="5">
        <v>0</v>
      </c>
      <c r="S265" s="5">
        <v>17</v>
      </c>
      <c r="T265" s="4"/>
      <c r="U265" s="4"/>
      <c r="V265" s="4"/>
      <c r="W265" s="4"/>
    </row>
    <row r="266" spans="1:23" x14ac:dyDescent="0.25">
      <c r="A266" s="7">
        <v>2015</v>
      </c>
      <c r="B266" s="4" t="s">
        <v>38</v>
      </c>
      <c r="C266" s="4" t="s">
        <v>17</v>
      </c>
      <c r="D266" s="5">
        <v>23884</v>
      </c>
      <c r="E266" s="1">
        <v>76</v>
      </c>
      <c r="F266" s="5">
        <f>+Tabla2[[#This Row],[10 VEN.]]+Tabla2[[#This Row],[10 AP]]</f>
        <v>23960</v>
      </c>
      <c r="G266" s="5">
        <v>0</v>
      </c>
      <c r="H266" s="1">
        <v>12</v>
      </c>
      <c r="I266" s="5">
        <f>+Tabla2[[#This Row],[15 VEN]]+Tabla2[[#This Row],[15 AP]]</f>
        <v>12</v>
      </c>
      <c r="J266" s="5">
        <v>0</v>
      </c>
      <c r="K266" s="1">
        <v>0</v>
      </c>
      <c r="L266" s="5">
        <f>+Tabla2[[#This Row],[30 VEN.]]+Tabla2[[#This Row],[30 AP]]</f>
        <v>0</v>
      </c>
      <c r="M266" s="5">
        <v>214</v>
      </c>
      <c r="N266" s="1">
        <v>97</v>
      </c>
      <c r="O266" s="5">
        <f>+Tabla2[[#This Row],[45 VEN.]]+Tabla2[[#This Row],[45 AP]]</f>
        <v>311</v>
      </c>
      <c r="P266" s="2">
        <f>+Tabla2[[#This Row],[45 TOT]]+Tabla2[[#This Row],[30 TOT ]]+Tabla2[[#This Row],[15 TOT]]+Tabla2[[#This Row],[10 TOT]]</f>
        <v>24283</v>
      </c>
      <c r="Q266" s="5">
        <v>4464</v>
      </c>
      <c r="R266" s="5">
        <v>0</v>
      </c>
      <c r="S266" s="5">
        <v>4464</v>
      </c>
      <c r="T266" s="4"/>
      <c r="U266" s="4"/>
      <c r="V266" s="4"/>
      <c r="W266" s="4"/>
    </row>
    <row r="267" spans="1:23" x14ac:dyDescent="0.25">
      <c r="A267" s="7">
        <v>2015</v>
      </c>
      <c r="B267" s="4" t="s">
        <v>38</v>
      </c>
      <c r="C267" s="4" t="s">
        <v>64</v>
      </c>
      <c r="D267" s="5">
        <v>106754</v>
      </c>
      <c r="E267" s="1">
        <v>2468</v>
      </c>
      <c r="F267" s="5">
        <f>+Tabla2[[#This Row],[10 VEN.]]+Tabla2[[#This Row],[10 AP]]</f>
        <v>109222</v>
      </c>
      <c r="G267" s="5">
        <v>0</v>
      </c>
      <c r="H267" s="1">
        <v>0</v>
      </c>
      <c r="I267" s="5">
        <f>+Tabla2[[#This Row],[15 VEN]]+Tabla2[[#This Row],[15 AP]]</f>
        <v>0</v>
      </c>
      <c r="J267" s="5">
        <v>0</v>
      </c>
      <c r="K267" s="1">
        <v>0</v>
      </c>
      <c r="L267" s="5">
        <f>+Tabla2[[#This Row],[30 VEN.]]+Tabla2[[#This Row],[30 AP]]</f>
        <v>0</v>
      </c>
      <c r="M267" s="5">
        <v>392</v>
      </c>
      <c r="N267" s="1">
        <v>139</v>
      </c>
      <c r="O267" s="5">
        <f>+Tabla2[[#This Row],[45 VEN.]]+Tabla2[[#This Row],[45 AP]]</f>
        <v>531</v>
      </c>
      <c r="P267" s="2">
        <f>+Tabla2[[#This Row],[45 TOT]]+Tabla2[[#This Row],[30 TOT ]]+Tabla2[[#This Row],[15 TOT]]+Tabla2[[#This Row],[10 TOT]]</f>
        <v>109753</v>
      </c>
      <c r="Q267" s="5">
        <v>0</v>
      </c>
      <c r="R267" s="5">
        <v>0</v>
      </c>
      <c r="S267" s="5">
        <v>0</v>
      </c>
      <c r="T267" s="4"/>
      <c r="U267" s="4"/>
      <c r="V267" s="4"/>
      <c r="W267" s="4"/>
    </row>
    <row r="268" spans="1:23" x14ac:dyDescent="0.25">
      <c r="A268" s="7">
        <v>2015</v>
      </c>
      <c r="B268" s="4" t="s">
        <v>38</v>
      </c>
      <c r="C268" s="4" t="s">
        <v>7</v>
      </c>
      <c r="D268" s="5">
        <v>93650</v>
      </c>
      <c r="E268" s="1">
        <v>1314</v>
      </c>
      <c r="F268" s="5">
        <f>+Tabla2[[#This Row],[10 VEN.]]+Tabla2[[#This Row],[10 AP]]</f>
        <v>94964</v>
      </c>
      <c r="G268" s="5">
        <v>0</v>
      </c>
      <c r="H268" s="1">
        <v>0</v>
      </c>
      <c r="I268" s="5">
        <f>+Tabla2[[#This Row],[15 VEN]]+Tabla2[[#This Row],[15 AP]]</f>
        <v>0</v>
      </c>
      <c r="J268" s="5">
        <v>0</v>
      </c>
      <c r="K268" s="1">
        <v>0</v>
      </c>
      <c r="L268" s="5">
        <f>+Tabla2[[#This Row],[30 VEN.]]+Tabla2[[#This Row],[30 AP]]</f>
        <v>0</v>
      </c>
      <c r="M268" s="5">
        <v>634</v>
      </c>
      <c r="N268" s="1">
        <v>133</v>
      </c>
      <c r="O268" s="5">
        <f>+Tabla2[[#This Row],[45 VEN.]]+Tabla2[[#This Row],[45 AP]]</f>
        <v>767</v>
      </c>
      <c r="P268" s="2">
        <f>+Tabla2[[#This Row],[45 TOT]]+Tabla2[[#This Row],[30 TOT ]]+Tabla2[[#This Row],[15 TOT]]+Tabla2[[#This Row],[10 TOT]]</f>
        <v>95731</v>
      </c>
      <c r="Q268" s="5">
        <v>5</v>
      </c>
      <c r="R268" s="5">
        <v>0</v>
      </c>
      <c r="S268" s="5">
        <v>5</v>
      </c>
      <c r="T268" s="4"/>
      <c r="U268" s="4"/>
      <c r="V268" s="4"/>
      <c r="W268" s="4"/>
    </row>
    <row r="269" spans="1:23" x14ac:dyDescent="0.25">
      <c r="A269" s="7">
        <v>2015</v>
      </c>
      <c r="B269" s="4" t="s">
        <v>38</v>
      </c>
      <c r="C269" s="4" t="s">
        <v>9</v>
      </c>
      <c r="D269" s="5">
        <v>1769</v>
      </c>
      <c r="E269" s="1">
        <v>259</v>
      </c>
      <c r="F269" s="5">
        <f>+Tabla2[[#This Row],[10 VEN.]]+Tabla2[[#This Row],[10 AP]]</f>
        <v>2028</v>
      </c>
      <c r="G269" s="5">
        <v>0</v>
      </c>
      <c r="H269" s="1">
        <v>0</v>
      </c>
      <c r="I269" s="5">
        <f>+Tabla2[[#This Row],[15 VEN]]+Tabla2[[#This Row],[15 AP]]</f>
        <v>0</v>
      </c>
      <c r="J269" s="5">
        <v>0</v>
      </c>
      <c r="K269" s="1">
        <v>0</v>
      </c>
      <c r="L269" s="5">
        <f>+Tabla2[[#This Row],[30 VEN.]]+Tabla2[[#This Row],[30 AP]]</f>
        <v>0</v>
      </c>
      <c r="M269" s="5">
        <v>0</v>
      </c>
      <c r="N269" s="1">
        <v>0</v>
      </c>
      <c r="O269" s="5">
        <f>+Tabla2[[#This Row],[45 VEN.]]+Tabla2[[#This Row],[45 AP]]</f>
        <v>0</v>
      </c>
      <c r="P269" s="2">
        <f>+Tabla2[[#This Row],[45 TOT]]+Tabla2[[#This Row],[30 TOT ]]+Tabla2[[#This Row],[15 TOT]]+Tabla2[[#This Row],[10 TOT]]</f>
        <v>2028</v>
      </c>
      <c r="Q269" s="5">
        <v>0</v>
      </c>
      <c r="R269" s="5">
        <v>0</v>
      </c>
      <c r="S269" s="5">
        <v>0</v>
      </c>
      <c r="T269" s="4"/>
      <c r="U269" s="4"/>
      <c r="V269" s="4"/>
      <c r="W269" s="4"/>
    </row>
    <row r="270" spans="1:23" x14ac:dyDescent="0.25">
      <c r="A270" s="7">
        <v>2015</v>
      </c>
      <c r="B270" s="4" t="s">
        <v>38</v>
      </c>
      <c r="C270" s="4" t="s">
        <v>3</v>
      </c>
      <c r="D270" s="5">
        <v>0</v>
      </c>
      <c r="E270" s="1">
        <v>300</v>
      </c>
      <c r="F270" s="5">
        <f>+Tabla2[[#This Row],[10 VEN.]]+Tabla2[[#This Row],[10 AP]]</f>
        <v>300</v>
      </c>
      <c r="G270" s="5">
        <v>0</v>
      </c>
      <c r="H270" s="1">
        <v>0</v>
      </c>
      <c r="I270" s="5">
        <f>+Tabla2[[#This Row],[15 VEN]]+Tabla2[[#This Row],[15 AP]]</f>
        <v>0</v>
      </c>
      <c r="J270" s="5">
        <v>0</v>
      </c>
      <c r="K270" s="1">
        <v>0</v>
      </c>
      <c r="L270" s="5">
        <f>+Tabla2[[#This Row],[30 VEN.]]+Tabla2[[#This Row],[30 AP]]</f>
        <v>0</v>
      </c>
      <c r="M270" s="5">
        <v>0</v>
      </c>
      <c r="N270" s="1">
        <v>0</v>
      </c>
      <c r="O270" s="5">
        <f>+Tabla2[[#This Row],[45 VEN.]]+Tabla2[[#This Row],[45 AP]]</f>
        <v>0</v>
      </c>
      <c r="P270" s="2">
        <f>+Tabla2[[#This Row],[45 TOT]]+Tabla2[[#This Row],[30 TOT ]]+Tabla2[[#This Row],[15 TOT]]+Tabla2[[#This Row],[10 TOT]]</f>
        <v>300</v>
      </c>
      <c r="Q270" s="5">
        <v>0</v>
      </c>
      <c r="R270" s="5">
        <v>0</v>
      </c>
      <c r="S270" s="5">
        <v>0</v>
      </c>
      <c r="T270" s="4"/>
      <c r="U270" s="4"/>
      <c r="V270" s="4"/>
      <c r="W270" s="4"/>
    </row>
    <row r="271" spans="1:23" x14ac:dyDescent="0.25">
      <c r="A271" s="7">
        <v>2015</v>
      </c>
      <c r="B271" s="4" t="s">
        <v>39</v>
      </c>
      <c r="C271" s="4" t="s">
        <v>8</v>
      </c>
      <c r="D271" s="5">
        <v>36003</v>
      </c>
      <c r="E271" s="1">
        <v>1041</v>
      </c>
      <c r="F271" s="5">
        <f>+Tabla2[[#This Row],[10 VEN.]]+Tabla2[[#This Row],[10 AP]]</f>
        <v>37044</v>
      </c>
      <c r="G271" s="5">
        <v>29</v>
      </c>
      <c r="H271" s="1">
        <v>25</v>
      </c>
      <c r="I271" s="5">
        <f>+Tabla2[[#This Row],[15 VEN]]+Tabla2[[#This Row],[15 AP]]</f>
        <v>54</v>
      </c>
      <c r="J271" s="5">
        <v>0</v>
      </c>
      <c r="K271" s="1">
        <v>0</v>
      </c>
      <c r="L271" s="5">
        <f>+Tabla2[[#This Row],[30 VEN.]]+Tabla2[[#This Row],[30 AP]]</f>
        <v>0</v>
      </c>
      <c r="M271" s="5">
        <v>85</v>
      </c>
      <c r="N271" s="1">
        <v>223</v>
      </c>
      <c r="O271" s="5">
        <f>+Tabla2[[#This Row],[45 VEN.]]+Tabla2[[#This Row],[45 AP]]</f>
        <v>308</v>
      </c>
      <c r="P271" s="2">
        <f>+Tabla2[[#This Row],[45 TOT]]+Tabla2[[#This Row],[30 TOT ]]+Tabla2[[#This Row],[15 TOT]]+Tabla2[[#This Row],[10 TOT]]</f>
        <v>37406</v>
      </c>
      <c r="Q271" s="5">
        <v>97</v>
      </c>
      <c r="R271" s="5">
        <v>0</v>
      </c>
      <c r="S271" s="5">
        <v>97</v>
      </c>
      <c r="T271" s="4"/>
      <c r="U271" s="4"/>
      <c r="V271" s="4"/>
      <c r="W271" s="4"/>
    </row>
    <row r="272" spans="1:23" x14ac:dyDescent="0.25">
      <c r="A272" s="7">
        <v>2015</v>
      </c>
      <c r="B272" s="4" t="s">
        <v>39</v>
      </c>
      <c r="C272" s="4" t="s">
        <v>28</v>
      </c>
      <c r="D272" s="5">
        <v>5654</v>
      </c>
      <c r="E272" s="1">
        <v>629</v>
      </c>
      <c r="F272" s="5">
        <f>+Tabla2[[#This Row],[10 VEN.]]+Tabla2[[#This Row],[10 AP]]</f>
        <v>6283</v>
      </c>
      <c r="G272" s="5">
        <v>0</v>
      </c>
      <c r="H272" s="1">
        <v>0</v>
      </c>
      <c r="I272" s="5">
        <f>+Tabla2[[#This Row],[15 VEN]]+Tabla2[[#This Row],[15 AP]]</f>
        <v>0</v>
      </c>
      <c r="J272" s="5">
        <v>0</v>
      </c>
      <c r="K272" s="1">
        <v>0</v>
      </c>
      <c r="L272" s="5">
        <f>+Tabla2[[#This Row],[30 VEN.]]+Tabla2[[#This Row],[30 AP]]</f>
        <v>0</v>
      </c>
      <c r="M272" s="5">
        <v>8</v>
      </c>
      <c r="N272" s="1">
        <v>37</v>
      </c>
      <c r="O272" s="5">
        <f>+Tabla2[[#This Row],[45 VEN.]]+Tabla2[[#This Row],[45 AP]]</f>
        <v>45</v>
      </c>
      <c r="P272" s="2">
        <f>+Tabla2[[#This Row],[45 TOT]]+Tabla2[[#This Row],[30 TOT ]]+Tabla2[[#This Row],[15 TOT]]+Tabla2[[#This Row],[10 TOT]]</f>
        <v>6328</v>
      </c>
      <c r="Q272" s="5">
        <v>0</v>
      </c>
      <c r="R272" s="5">
        <v>0</v>
      </c>
      <c r="S272" s="5">
        <v>0</v>
      </c>
      <c r="T272" s="4"/>
      <c r="U272" s="4"/>
      <c r="V272" s="4"/>
      <c r="W272" s="4"/>
    </row>
    <row r="273" spans="1:23" x14ac:dyDescent="0.25">
      <c r="A273" s="7">
        <v>2015</v>
      </c>
      <c r="B273" s="4" t="s">
        <v>39</v>
      </c>
      <c r="C273" s="4" t="s">
        <v>27</v>
      </c>
      <c r="D273" s="5">
        <v>52266</v>
      </c>
      <c r="E273" s="1">
        <v>1312</v>
      </c>
      <c r="F273" s="5">
        <f>+Tabla2[[#This Row],[10 VEN.]]+Tabla2[[#This Row],[10 AP]]</f>
        <v>53578</v>
      </c>
      <c r="G273" s="5">
        <v>0</v>
      </c>
      <c r="H273" s="1">
        <v>0</v>
      </c>
      <c r="I273" s="5">
        <f>+Tabla2[[#This Row],[15 VEN]]+Tabla2[[#This Row],[15 AP]]</f>
        <v>0</v>
      </c>
      <c r="J273" s="5">
        <v>0</v>
      </c>
      <c r="K273" s="1">
        <v>0</v>
      </c>
      <c r="L273" s="5">
        <f>+Tabla2[[#This Row],[30 VEN.]]+Tabla2[[#This Row],[30 AP]]</f>
        <v>0</v>
      </c>
      <c r="M273" s="5">
        <v>0</v>
      </c>
      <c r="N273" s="1">
        <v>0</v>
      </c>
      <c r="O273" s="5">
        <f>+Tabla2[[#This Row],[45 VEN.]]+Tabla2[[#This Row],[45 AP]]</f>
        <v>0</v>
      </c>
      <c r="P273" s="2">
        <f>+Tabla2[[#This Row],[45 TOT]]+Tabla2[[#This Row],[30 TOT ]]+Tabla2[[#This Row],[15 TOT]]+Tabla2[[#This Row],[10 TOT]]</f>
        <v>53578</v>
      </c>
      <c r="Q273" s="5">
        <v>60</v>
      </c>
      <c r="R273" s="5">
        <v>0</v>
      </c>
      <c r="S273" s="5">
        <v>60</v>
      </c>
      <c r="T273" s="4"/>
      <c r="U273" s="4"/>
      <c r="V273" s="4"/>
      <c r="W273" s="4"/>
    </row>
    <row r="274" spans="1:23" x14ac:dyDescent="0.25">
      <c r="A274" s="7">
        <v>2015</v>
      </c>
      <c r="B274" s="4" t="s">
        <v>39</v>
      </c>
      <c r="C274" s="4" t="s">
        <v>29</v>
      </c>
      <c r="D274" s="5">
        <v>56611</v>
      </c>
      <c r="E274" s="1">
        <v>4135</v>
      </c>
      <c r="F274" s="5">
        <f>+Tabla2[[#This Row],[10 VEN.]]+Tabla2[[#This Row],[10 AP]]</f>
        <v>60746</v>
      </c>
      <c r="G274" s="5">
        <v>28</v>
      </c>
      <c r="H274" s="1">
        <v>94</v>
      </c>
      <c r="I274" s="5">
        <f>+Tabla2[[#This Row],[15 VEN]]+Tabla2[[#This Row],[15 AP]]</f>
        <v>122</v>
      </c>
      <c r="J274" s="5">
        <v>0</v>
      </c>
      <c r="K274" s="1">
        <v>0</v>
      </c>
      <c r="L274" s="5">
        <f>+Tabla2[[#This Row],[30 VEN.]]+Tabla2[[#This Row],[30 AP]]</f>
        <v>0</v>
      </c>
      <c r="M274" s="5">
        <v>44</v>
      </c>
      <c r="N274" s="1">
        <v>55</v>
      </c>
      <c r="O274" s="5">
        <f>+Tabla2[[#This Row],[45 VEN.]]+Tabla2[[#This Row],[45 AP]]</f>
        <v>99</v>
      </c>
      <c r="P274" s="2">
        <f>+Tabla2[[#This Row],[45 TOT]]+Tabla2[[#This Row],[30 TOT ]]+Tabla2[[#This Row],[15 TOT]]+Tabla2[[#This Row],[10 TOT]]</f>
        <v>60967</v>
      </c>
      <c r="Q274" s="5">
        <v>0</v>
      </c>
      <c r="R274" s="5">
        <v>0</v>
      </c>
      <c r="S274" s="5">
        <v>0</v>
      </c>
      <c r="T274" s="4"/>
      <c r="U274" s="4"/>
      <c r="V274" s="4"/>
      <c r="W274" s="4"/>
    </row>
    <row r="275" spans="1:23" x14ac:dyDescent="0.25">
      <c r="A275" s="7">
        <v>2015</v>
      </c>
      <c r="B275" s="4" t="s">
        <v>39</v>
      </c>
      <c r="C275" s="4" t="s">
        <v>9</v>
      </c>
      <c r="D275" s="5">
        <v>55799</v>
      </c>
      <c r="E275" s="1">
        <v>11695</v>
      </c>
      <c r="F275" s="5">
        <f>+Tabla2[[#This Row],[10 VEN.]]+Tabla2[[#This Row],[10 AP]]</f>
        <v>67494</v>
      </c>
      <c r="G275" s="5">
        <v>0</v>
      </c>
      <c r="H275" s="1">
        <v>65</v>
      </c>
      <c r="I275" s="5">
        <f>+Tabla2[[#This Row],[15 VEN]]+Tabla2[[#This Row],[15 AP]]</f>
        <v>65</v>
      </c>
      <c r="J275" s="5">
        <v>0</v>
      </c>
      <c r="K275" s="1">
        <v>0</v>
      </c>
      <c r="L275" s="5">
        <f>+Tabla2[[#This Row],[30 VEN.]]+Tabla2[[#This Row],[30 AP]]</f>
        <v>0</v>
      </c>
      <c r="M275" s="5">
        <v>72</v>
      </c>
      <c r="N275" s="1">
        <v>13</v>
      </c>
      <c r="O275" s="5">
        <f>+Tabla2[[#This Row],[45 VEN.]]+Tabla2[[#This Row],[45 AP]]</f>
        <v>85</v>
      </c>
      <c r="P275" s="2">
        <f>+Tabla2[[#This Row],[45 TOT]]+Tabla2[[#This Row],[30 TOT ]]+Tabla2[[#This Row],[15 TOT]]+Tabla2[[#This Row],[10 TOT]]</f>
        <v>67644</v>
      </c>
      <c r="Q275" s="5">
        <v>39</v>
      </c>
      <c r="R275" s="5">
        <v>0</v>
      </c>
      <c r="S275" s="5">
        <v>39</v>
      </c>
      <c r="T275" s="4"/>
      <c r="U275" s="4"/>
      <c r="V275" s="4"/>
      <c r="W275" s="4"/>
    </row>
    <row r="276" spans="1:23" x14ac:dyDescent="0.25">
      <c r="A276" s="7">
        <v>2015</v>
      </c>
      <c r="B276" s="4" t="s">
        <v>39</v>
      </c>
      <c r="C276" s="4" t="s">
        <v>17</v>
      </c>
      <c r="D276" s="5">
        <v>19029</v>
      </c>
      <c r="E276" s="1">
        <v>482</v>
      </c>
      <c r="F276" s="5">
        <f>+Tabla2[[#This Row],[10 VEN.]]+Tabla2[[#This Row],[10 AP]]</f>
        <v>19511</v>
      </c>
      <c r="G276" s="5">
        <v>4</v>
      </c>
      <c r="H276" s="1">
        <v>20</v>
      </c>
      <c r="I276" s="5">
        <f>+Tabla2[[#This Row],[15 VEN]]+Tabla2[[#This Row],[15 AP]]</f>
        <v>24</v>
      </c>
      <c r="J276" s="5">
        <v>0</v>
      </c>
      <c r="K276" s="1">
        <v>1</v>
      </c>
      <c r="L276" s="5">
        <f>+Tabla2[[#This Row],[30 VEN.]]+Tabla2[[#This Row],[30 AP]]</f>
        <v>1</v>
      </c>
      <c r="M276" s="5">
        <v>53</v>
      </c>
      <c r="N276" s="1">
        <v>76</v>
      </c>
      <c r="O276" s="5">
        <f>+Tabla2[[#This Row],[45 VEN.]]+Tabla2[[#This Row],[45 AP]]</f>
        <v>129</v>
      </c>
      <c r="P276" s="2">
        <f>+Tabla2[[#This Row],[45 TOT]]+Tabla2[[#This Row],[30 TOT ]]+Tabla2[[#This Row],[15 TOT]]+Tabla2[[#This Row],[10 TOT]]</f>
        <v>19665</v>
      </c>
      <c r="Q276" s="5">
        <v>4514</v>
      </c>
      <c r="R276" s="5">
        <v>0</v>
      </c>
      <c r="S276" s="5">
        <v>4514</v>
      </c>
      <c r="T276" s="4"/>
      <c r="U276" s="4"/>
      <c r="V276" s="4"/>
      <c r="W276" s="4"/>
    </row>
    <row r="277" spans="1:23" x14ac:dyDescent="0.25">
      <c r="A277" s="7">
        <v>2015</v>
      </c>
      <c r="B277" s="4" t="s">
        <v>39</v>
      </c>
      <c r="C277" s="4" t="s">
        <v>64</v>
      </c>
      <c r="D277" s="5">
        <v>52955</v>
      </c>
      <c r="E277" s="1">
        <v>1411</v>
      </c>
      <c r="F277" s="5">
        <f>+Tabla2[[#This Row],[10 VEN.]]+Tabla2[[#This Row],[10 AP]]</f>
        <v>54366</v>
      </c>
      <c r="G277" s="5">
        <v>0</v>
      </c>
      <c r="H277" s="1">
        <v>0</v>
      </c>
      <c r="I277" s="5">
        <f>+Tabla2[[#This Row],[15 VEN]]+Tabla2[[#This Row],[15 AP]]</f>
        <v>0</v>
      </c>
      <c r="J277" s="5">
        <v>0</v>
      </c>
      <c r="K277" s="1">
        <v>0</v>
      </c>
      <c r="L277" s="5">
        <f>+Tabla2[[#This Row],[30 VEN.]]+Tabla2[[#This Row],[30 AP]]</f>
        <v>0</v>
      </c>
      <c r="M277" s="5">
        <v>17</v>
      </c>
      <c r="N277" s="1">
        <v>41</v>
      </c>
      <c r="O277" s="5">
        <f>+Tabla2[[#This Row],[45 VEN.]]+Tabla2[[#This Row],[45 AP]]</f>
        <v>58</v>
      </c>
      <c r="P277" s="2">
        <f>+Tabla2[[#This Row],[45 TOT]]+Tabla2[[#This Row],[30 TOT ]]+Tabla2[[#This Row],[15 TOT]]+Tabla2[[#This Row],[10 TOT]]</f>
        <v>54424</v>
      </c>
      <c r="Q277" s="5">
        <v>79</v>
      </c>
      <c r="R277" s="5">
        <v>0</v>
      </c>
      <c r="S277" s="5">
        <v>79</v>
      </c>
      <c r="T277" s="4"/>
      <c r="U277" s="4"/>
      <c r="V277" s="4"/>
      <c r="W277" s="4"/>
    </row>
    <row r="278" spans="1:23" x14ac:dyDescent="0.25">
      <c r="A278" s="7">
        <v>2015</v>
      </c>
      <c r="B278" s="4" t="s">
        <v>39</v>
      </c>
      <c r="C278" s="4" t="s">
        <v>7</v>
      </c>
      <c r="D278" s="5">
        <v>6751</v>
      </c>
      <c r="E278" s="1">
        <v>347</v>
      </c>
      <c r="F278" s="5">
        <f>+Tabla2[[#This Row],[10 VEN.]]+Tabla2[[#This Row],[10 AP]]</f>
        <v>7098</v>
      </c>
      <c r="G278" s="5">
        <v>15</v>
      </c>
      <c r="H278" s="1">
        <v>285</v>
      </c>
      <c r="I278" s="5">
        <f>+Tabla2[[#This Row],[15 VEN]]+Tabla2[[#This Row],[15 AP]]</f>
        <v>300</v>
      </c>
      <c r="J278" s="5">
        <v>1</v>
      </c>
      <c r="K278" s="1">
        <v>0</v>
      </c>
      <c r="L278" s="5">
        <f>+Tabla2[[#This Row],[30 VEN.]]+Tabla2[[#This Row],[30 AP]]</f>
        <v>1</v>
      </c>
      <c r="M278" s="5">
        <v>90</v>
      </c>
      <c r="N278" s="1">
        <v>90</v>
      </c>
      <c r="O278" s="5">
        <f>+Tabla2[[#This Row],[45 VEN.]]+Tabla2[[#This Row],[45 AP]]</f>
        <v>180</v>
      </c>
      <c r="P278" s="2">
        <f>+Tabla2[[#This Row],[45 TOT]]+Tabla2[[#This Row],[30 TOT ]]+Tabla2[[#This Row],[15 TOT]]+Tabla2[[#This Row],[10 TOT]]</f>
        <v>7579</v>
      </c>
      <c r="Q278" s="5">
        <v>45</v>
      </c>
      <c r="R278" s="5">
        <v>0</v>
      </c>
      <c r="S278" s="5">
        <v>45</v>
      </c>
      <c r="T278" s="4"/>
      <c r="U278" s="4"/>
      <c r="V278" s="4"/>
      <c r="W278" s="4"/>
    </row>
    <row r="279" spans="1:23" x14ac:dyDescent="0.25">
      <c r="A279" s="7">
        <v>2015</v>
      </c>
      <c r="B279" s="4" t="s">
        <v>39</v>
      </c>
      <c r="C279" s="4" t="s">
        <v>6</v>
      </c>
      <c r="D279" s="5">
        <v>251</v>
      </c>
      <c r="E279" s="1">
        <v>5</v>
      </c>
      <c r="F279" s="5">
        <f>+Tabla2[[#This Row],[10 VEN.]]+Tabla2[[#This Row],[10 AP]]</f>
        <v>256</v>
      </c>
      <c r="G279" s="5">
        <v>0</v>
      </c>
      <c r="H279" s="1">
        <v>0</v>
      </c>
      <c r="I279" s="5">
        <f>+Tabla2[[#This Row],[15 VEN]]+Tabla2[[#This Row],[15 AP]]</f>
        <v>0</v>
      </c>
      <c r="J279" s="5">
        <v>0</v>
      </c>
      <c r="K279" s="1">
        <v>0</v>
      </c>
      <c r="L279" s="5">
        <f>+Tabla2[[#This Row],[30 VEN.]]+Tabla2[[#This Row],[30 AP]]</f>
        <v>0</v>
      </c>
      <c r="M279" s="5">
        <v>150</v>
      </c>
      <c r="N279" s="1">
        <v>0</v>
      </c>
      <c r="O279" s="5">
        <f>+Tabla2[[#This Row],[45 VEN.]]+Tabla2[[#This Row],[45 AP]]</f>
        <v>150</v>
      </c>
      <c r="P279" s="2">
        <f>+Tabla2[[#This Row],[45 TOT]]+Tabla2[[#This Row],[30 TOT ]]+Tabla2[[#This Row],[15 TOT]]+Tabla2[[#This Row],[10 TOT]]</f>
        <v>406</v>
      </c>
      <c r="Q279" s="5">
        <v>109</v>
      </c>
      <c r="R279" s="5">
        <v>0</v>
      </c>
      <c r="S279" s="5">
        <v>109</v>
      </c>
      <c r="T279" s="4"/>
      <c r="U279" s="4"/>
      <c r="V279" s="4"/>
      <c r="W279" s="4"/>
    </row>
    <row r="280" spans="1:23" x14ac:dyDescent="0.25">
      <c r="A280" s="7">
        <v>2015</v>
      </c>
      <c r="B280" s="4" t="s">
        <v>40</v>
      </c>
      <c r="C280" s="4" t="s">
        <v>8</v>
      </c>
      <c r="D280" s="5">
        <v>109503</v>
      </c>
      <c r="E280" s="1">
        <v>869</v>
      </c>
      <c r="F280" s="5">
        <f>+Tabla2[[#This Row],[10 VEN.]]+Tabla2[[#This Row],[10 AP]]</f>
        <v>110372</v>
      </c>
      <c r="G280" s="5">
        <v>151</v>
      </c>
      <c r="H280" s="1">
        <v>281</v>
      </c>
      <c r="I280" s="5">
        <f>+Tabla2[[#This Row],[15 VEN]]+Tabla2[[#This Row],[15 AP]]</f>
        <v>432</v>
      </c>
      <c r="J280" s="5">
        <v>0</v>
      </c>
      <c r="K280" s="1">
        <v>18</v>
      </c>
      <c r="L280" s="5">
        <f>+Tabla2[[#This Row],[30 VEN.]]+Tabla2[[#This Row],[30 AP]]</f>
        <v>18</v>
      </c>
      <c r="M280" s="5">
        <v>432</v>
      </c>
      <c r="N280" s="1">
        <v>387</v>
      </c>
      <c r="O280" s="5">
        <f>+Tabla2[[#This Row],[45 VEN.]]+Tabla2[[#This Row],[45 AP]]</f>
        <v>819</v>
      </c>
      <c r="P280" s="2">
        <f>+Tabla2[[#This Row],[45 TOT]]+Tabla2[[#This Row],[30 TOT ]]+Tabla2[[#This Row],[15 TOT]]+Tabla2[[#This Row],[10 TOT]]</f>
        <v>111641</v>
      </c>
      <c r="Q280" s="5">
        <v>1449</v>
      </c>
      <c r="R280" s="5">
        <v>0</v>
      </c>
      <c r="S280" s="5">
        <v>1449</v>
      </c>
      <c r="T280" s="4"/>
      <c r="U280" s="4"/>
      <c r="V280" s="4"/>
      <c r="W280" s="4"/>
    </row>
    <row r="281" spans="1:23" x14ac:dyDescent="0.25">
      <c r="A281" s="7">
        <v>2015</v>
      </c>
      <c r="B281" s="4" t="s">
        <v>40</v>
      </c>
      <c r="C281" s="4" t="s">
        <v>21</v>
      </c>
      <c r="D281" s="5">
        <v>225</v>
      </c>
      <c r="E281" s="1">
        <v>222</v>
      </c>
      <c r="F281" s="5">
        <f>+Tabla2[[#This Row],[10 VEN.]]+Tabla2[[#This Row],[10 AP]]</f>
        <v>447</v>
      </c>
      <c r="G281" s="5">
        <v>9</v>
      </c>
      <c r="H281" s="1">
        <v>0</v>
      </c>
      <c r="I281" s="5">
        <f>+Tabla2[[#This Row],[15 VEN]]+Tabla2[[#This Row],[15 AP]]</f>
        <v>9</v>
      </c>
      <c r="J281" s="5">
        <v>0</v>
      </c>
      <c r="K281" s="1">
        <v>0</v>
      </c>
      <c r="L281" s="5">
        <f>+Tabla2[[#This Row],[30 VEN.]]+Tabla2[[#This Row],[30 AP]]</f>
        <v>0</v>
      </c>
      <c r="M281" s="5">
        <v>0</v>
      </c>
      <c r="N281" s="1">
        <v>3</v>
      </c>
      <c r="O281" s="5">
        <f>+Tabla2[[#This Row],[45 VEN.]]+Tabla2[[#This Row],[45 AP]]</f>
        <v>3</v>
      </c>
      <c r="P281" s="2">
        <f>+Tabla2[[#This Row],[45 TOT]]+Tabla2[[#This Row],[30 TOT ]]+Tabla2[[#This Row],[15 TOT]]+Tabla2[[#This Row],[10 TOT]]</f>
        <v>459</v>
      </c>
      <c r="Q281" s="5">
        <v>0</v>
      </c>
      <c r="R281" s="5">
        <v>0</v>
      </c>
      <c r="S281" s="5">
        <v>0</v>
      </c>
      <c r="T281" s="4"/>
      <c r="U281" s="4"/>
      <c r="V281" s="4"/>
      <c r="W281" s="4"/>
    </row>
    <row r="282" spans="1:23" x14ac:dyDescent="0.25">
      <c r="A282" s="7">
        <v>2015</v>
      </c>
      <c r="B282" s="4" t="s">
        <v>40</v>
      </c>
      <c r="C282" s="4" t="s">
        <v>30</v>
      </c>
      <c r="D282" s="5">
        <v>53244</v>
      </c>
      <c r="E282" s="1">
        <v>1027</v>
      </c>
      <c r="F282" s="5">
        <f>+Tabla2[[#This Row],[10 VEN.]]+Tabla2[[#This Row],[10 AP]]</f>
        <v>54271</v>
      </c>
      <c r="G282" s="5">
        <v>38</v>
      </c>
      <c r="H282" s="1">
        <v>25</v>
      </c>
      <c r="I282" s="5">
        <f>+Tabla2[[#This Row],[15 VEN]]+Tabla2[[#This Row],[15 AP]]</f>
        <v>63</v>
      </c>
      <c r="J282" s="5">
        <v>0</v>
      </c>
      <c r="K282" s="1">
        <v>0</v>
      </c>
      <c r="L282" s="5">
        <f>+Tabla2[[#This Row],[30 VEN.]]+Tabla2[[#This Row],[30 AP]]</f>
        <v>0</v>
      </c>
      <c r="M282" s="5">
        <v>284</v>
      </c>
      <c r="N282" s="1">
        <v>644</v>
      </c>
      <c r="O282" s="5">
        <f>+Tabla2[[#This Row],[45 VEN.]]+Tabla2[[#This Row],[45 AP]]</f>
        <v>928</v>
      </c>
      <c r="P282" s="2">
        <f>+Tabla2[[#This Row],[45 TOT]]+Tabla2[[#This Row],[30 TOT ]]+Tabla2[[#This Row],[15 TOT]]+Tabla2[[#This Row],[10 TOT]]</f>
        <v>55262</v>
      </c>
      <c r="Q282" s="5">
        <v>652</v>
      </c>
      <c r="R282" s="5">
        <v>0</v>
      </c>
      <c r="S282" s="5">
        <v>652</v>
      </c>
      <c r="T282" s="4"/>
      <c r="U282" s="4"/>
      <c r="V282" s="4"/>
      <c r="W282" s="4"/>
    </row>
    <row r="283" spans="1:23" x14ac:dyDescent="0.25">
      <c r="A283" s="7">
        <v>2015</v>
      </c>
      <c r="B283" s="4" t="s">
        <v>40</v>
      </c>
      <c r="C283" s="4" t="s">
        <v>13</v>
      </c>
      <c r="D283" s="5">
        <v>42118</v>
      </c>
      <c r="E283" s="1">
        <v>1682</v>
      </c>
      <c r="F283" s="5">
        <f>+Tabla2[[#This Row],[10 VEN.]]+Tabla2[[#This Row],[10 AP]]</f>
        <v>43800</v>
      </c>
      <c r="G283" s="5">
        <v>0</v>
      </c>
      <c r="H283" s="1">
        <v>0</v>
      </c>
      <c r="I283" s="5">
        <f>+Tabla2[[#This Row],[15 VEN]]+Tabla2[[#This Row],[15 AP]]</f>
        <v>0</v>
      </c>
      <c r="J283" s="5">
        <v>0</v>
      </c>
      <c r="K283" s="1">
        <v>0</v>
      </c>
      <c r="L283" s="5">
        <f>+Tabla2[[#This Row],[30 VEN.]]+Tabla2[[#This Row],[30 AP]]</f>
        <v>0</v>
      </c>
      <c r="M283" s="5">
        <v>48</v>
      </c>
      <c r="N283" s="1">
        <v>110</v>
      </c>
      <c r="O283" s="5">
        <f>+Tabla2[[#This Row],[45 VEN.]]+Tabla2[[#This Row],[45 AP]]</f>
        <v>158</v>
      </c>
      <c r="P283" s="2">
        <f>+Tabla2[[#This Row],[45 TOT]]+Tabla2[[#This Row],[30 TOT ]]+Tabla2[[#This Row],[15 TOT]]+Tabla2[[#This Row],[10 TOT]]</f>
        <v>43958</v>
      </c>
      <c r="Q283" s="5">
        <v>210</v>
      </c>
      <c r="R283" s="5">
        <v>0</v>
      </c>
      <c r="S283" s="5">
        <v>210</v>
      </c>
      <c r="T283" s="4"/>
      <c r="U283" s="4"/>
      <c r="V283" s="4"/>
      <c r="W283" s="4"/>
    </row>
    <row r="284" spans="1:23" x14ac:dyDescent="0.25">
      <c r="A284" s="7">
        <v>2015</v>
      </c>
      <c r="B284" s="4" t="s">
        <v>40</v>
      </c>
      <c r="C284" s="4" t="s">
        <v>18</v>
      </c>
      <c r="D284" s="5">
        <v>74787</v>
      </c>
      <c r="E284" s="1">
        <v>3499</v>
      </c>
      <c r="F284" s="5">
        <f>+Tabla2[[#This Row],[10 VEN.]]+Tabla2[[#This Row],[10 AP]]</f>
        <v>78286</v>
      </c>
      <c r="G284" s="5">
        <v>13</v>
      </c>
      <c r="H284" s="1">
        <v>265</v>
      </c>
      <c r="I284" s="5">
        <f>+Tabla2[[#This Row],[15 VEN]]+Tabla2[[#This Row],[15 AP]]</f>
        <v>278</v>
      </c>
      <c r="J284" s="5">
        <v>0</v>
      </c>
      <c r="K284" s="1">
        <v>0</v>
      </c>
      <c r="L284" s="5">
        <f>+Tabla2[[#This Row],[30 VEN.]]+Tabla2[[#This Row],[30 AP]]</f>
        <v>0</v>
      </c>
      <c r="M284" s="5">
        <v>224</v>
      </c>
      <c r="N284" s="1">
        <v>70</v>
      </c>
      <c r="O284" s="5">
        <f>+Tabla2[[#This Row],[45 VEN.]]+Tabla2[[#This Row],[45 AP]]</f>
        <v>294</v>
      </c>
      <c r="P284" s="2">
        <f>+Tabla2[[#This Row],[45 TOT]]+Tabla2[[#This Row],[30 TOT ]]+Tabla2[[#This Row],[15 TOT]]+Tabla2[[#This Row],[10 TOT]]</f>
        <v>78858</v>
      </c>
      <c r="Q284" s="5">
        <v>1150</v>
      </c>
      <c r="R284" s="5">
        <v>0</v>
      </c>
      <c r="S284" s="5">
        <v>1150</v>
      </c>
      <c r="T284" s="4"/>
      <c r="U284" s="4"/>
      <c r="V284" s="4"/>
      <c r="W284" s="4"/>
    </row>
    <row r="285" spans="1:23" x14ac:dyDescent="0.25">
      <c r="A285" s="7">
        <v>2015</v>
      </c>
      <c r="B285" s="4" t="s">
        <v>40</v>
      </c>
      <c r="C285" s="4" t="s">
        <v>27</v>
      </c>
      <c r="D285" s="5">
        <v>76670</v>
      </c>
      <c r="E285" s="1">
        <v>1579</v>
      </c>
      <c r="F285" s="5">
        <f>+Tabla2[[#This Row],[10 VEN.]]+Tabla2[[#This Row],[10 AP]]</f>
        <v>78249</v>
      </c>
      <c r="G285" s="5">
        <v>136</v>
      </c>
      <c r="H285" s="1">
        <v>61</v>
      </c>
      <c r="I285" s="5">
        <f>+Tabla2[[#This Row],[15 VEN]]+Tabla2[[#This Row],[15 AP]]</f>
        <v>197</v>
      </c>
      <c r="J285" s="5">
        <v>0</v>
      </c>
      <c r="K285" s="1">
        <v>0</v>
      </c>
      <c r="L285" s="5">
        <f>+Tabla2[[#This Row],[30 VEN.]]+Tabla2[[#This Row],[30 AP]]</f>
        <v>0</v>
      </c>
      <c r="M285" s="5">
        <v>83</v>
      </c>
      <c r="N285" s="1">
        <v>91</v>
      </c>
      <c r="O285" s="5">
        <f>+Tabla2[[#This Row],[45 VEN.]]+Tabla2[[#This Row],[45 AP]]</f>
        <v>174</v>
      </c>
      <c r="P285" s="2">
        <f>+Tabla2[[#This Row],[45 TOT]]+Tabla2[[#This Row],[30 TOT ]]+Tabla2[[#This Row],[15 TOT]]+Tabla2[[#This Row],[10 TOT]]</f>
        <v>78620</v>
      </c>
      <c r="Q285" s="5">
        <v>0</v>
      </c>
      <c r="R285" s="5">
        <v>0</v>
      </c>
      <c r="S285" s="5">
        <v>0</v>
      </c>
      <c r="T285" s="4"/>
      <c r="U285" s="4"/>
      <c r="V285" s="4"/>
      <c r="W285" s="4"/>
    </row>
    <row r="286" spans="1:23" x14ac:dyDescent="0.25">
      <c r="A286" s="7">
        <v>2015</v>
      </c>
      <c r="B286" s="4" t="s">
        <v>40</v>
      </c>
      <c r="C286" s="4" t="s">
        <v>5</v>
      </c>
      <c r="D286" s="5">
        <v>65770</v>
      </c>
      <c r="E286" s="1">
        <v>17122</v>
      </c>
      <c r="F286" s="5">
        <f>+Tabla2[[#This Row],[10 VEN.]]+Tabla2[[#This Row],[10 AP]]</f>
        <v>82892</v>
      </c>
      <c r="G286" s="5">
        <v>63</v>
      </c>
      <c r="H286" s="1">
        <v>265</v>
      </c>
      <c r="I286" s="5">
        <f>+Tabla2[[#This Row],[15 VEN]]+Tabla2[[#This Row],[15 AP]]</f>
        <v>328</v>
      </c>
      <c r="J286" s="5">
        <v>0</v>
      </c>
      <c r="K286" s="1">
        <v>0</v>
      </c>
      <c r="L286" s="5">
        <f>+Tabla2[[#This Row],[30 VEN.]]+Tabla2[[#This Row],[30 AP]]</f>
        <v>0</v>
      </c>
      <c r="M286" s="5">
        <v>288</v>
      </c>
      <c r="N286" s="1">
        <v>326</v>
      </c>
      <c r="O286" s="5">
        <f>+Tabla2[[#This Row],[45 VEN.]]+Tabla2[[#This Row],[45 AP]]</f>
        <v>614</v>
      </c>
      <c r="P286" s="2">
        <f>+Tabla2[[#This Row],[45 TOT]]+Tabla2[[#This Row],[30 TOT ]]+Tabla2[[#This Row],[15 TOT]]+Tabla2[[#This Row],[10 TOT]]</f>
        <v>83834</v>
      </c>
      <c r="Q286" s="5">
        <v>1559</v>
      </c>
      <c r="R286" s="5">
        <v>90</v>
      </c>
      <c r="S286" s="5">
        <v>1649</v>
      </c>
      <c r="T286" s="4"/>
      <c r="U286" s="4"/>
      <c r="V286" s="4"/>
      <c r="W286" s="4"/>
    </row>
    <row r="287" spans="1:23" x14ac:dyDescent="0.25">
      <c r="A287" s="7">
        <v>2015</v>
      </c>
      <c r="B287" s="4" t="s">
        <v>40</v>
      </c>
      <c r="C287" s="4" t="s">
        <v>9</v>
      </c>
      <c r="D287" s="5">
        <v>130414</v>
      </c>
      <c r="E287" s="1">
        <v>35931</v>
      </c>
      <c r="F287" s="5">
        <f>+Tabla2[[#This Row],[10 VEN.]]+Tabla2[[#This Row],[10 AP]]</f>
        <v>166345</v>
      </c>
      <c r="G287" s="5">
        <v>88</v>
      </c>
      <c r="H287" s="1">
        <v>345</v>
      </c>
      <c r="I287" s="5">
        <f>+Tabla2[[#This Row],[15 VEN]]+Tabla2[[#This Row],[15 AP]]</f>
        <v>433</v>
      </c>
      <c r="J287" s="5">
        <v>0</v>
      </c>
      <c r="K287" s="1">
        <v>0</v>
      </c>
      <c r="L287" s="5">
        <f>+Tabla2[[#This Row],[30 VEN.]]+Tabla2[[#This Row],[30 AP]]</f>
        <v>0</v>
      </c>
      <c r="M287" s="5">
        <v>264</v>
      </c>
      <c r="N287" s="1">
        <v>116</v>
      </c>
      <c r="O287" s="5">
        <f>+Tabla2[[#This Row],[45 VEN.]]+Tabla2[[#This Row],[45 AP]]</f>
        <v>380</v>
      </c>
      <c r="P287" s="2">
        <f>+Tabla2[[#This Row],[45 TOT]]+Tabla2[[#This Row],[30 TOT ]]+Tabla2[[#This Row],[15 TOT]]+Tabla2[[#This Row],[10 TOT]]</f>
        <v>167158</v>
      </c>
      <c r="Q287" s="5">
        <v>78</v>
      </c>
      <c r="R287" s="5">
        <v>0</v>
      </c>
      <c r="S287" s="5">
        <v>78</v>
      </c>
      <c r="T287" s="4"/>
      <c r="U287" s="4"/>
      <c r="V287" s="4"/>
      <c r="W287" s="4"/>
    </row>
    <row r="288" spans="1:23" x14ac:dyDescent="0.25">
      <c r="A288" s="7">
        <v>2015</v>
      </c>
      <c r="B288" s="4" t="s">
        <v>40</v>
      </c>
      <c r="C288" s="4" t="s">
        <v>15</v>
      </c>
      <c r="D288" s="5">
        <v>25164</v>
      </c>
      <c r="E288" s="1">
        <v>9789</v>
      </c>
      <c r="F288" s="5">
        <f>+Tabla2[[#This Row],[10 VEN.]]+Tabla2[[#This Row],[10 AP]]</f>
        <v>34953</v>
      </c>
      <c r="G288" s="5">
        <v>0</v>
      </c>
      <c r="H288" s="1">
        <v>243</v>
      </c>
      <c r="I288" s="5">
        <f>+Tabla2[[#This Row],[15 VEN]]+Tabla2[[#This Row],[15 AP]]</f>
        <v>243</v>
      </c>
      <c r="J288" s="5">
        <v>0</v>
      </c>
      <c r="K288" s="1">
        <v>47</v>
      </c>
      <c r="L288" s="5">
        <f>+Tabla2[[#This Row],[30 VEN.]]+Tabla2[[#This Row],[30 AP]]</f>
        <v>47</v>
      </c>
      <c r="M288" s="5">
        <v>22</v>
      </c>
      <c r="N288" s="1">
        <v>116</v>
      </c>
      <c r="O288" s="5">
        <f>+Tabla2[[#This Row],[45 VEN.]]+Tabla2[[#This Row],[45 AP]]</f>
        <v>138</v>
      </c>
      <c r="P288" s="2">
        <f>+Tabla2[[#This Row],[45 TOT]]+Tabla2[[#This Row],[30 TOT ]]+Tabla2[[#This Row],[15 TOT]]+Tabla2[[#This Row],[10 TOT]]</f>
        <v>35381</v>
      </c>
      <c r="Q288" s="5">
        <v>95</v>
      </c>
      <c r="R288" s="5">
        <v>215</v>
      </c>
      <c r="S288" s="5">
        <v>310</v>
      </c>
      <c r="T288" s="4"/>
      <c r="U288" s="4"/>
      <c r="V288" s="4"/>
      <c r="W288" s="4"/>
    </row>
    <row r="289" spans="1:23" x14ac:dyDescent="0.25">
      <c r="A289" s="7">
        <v>2015</v>
      </c>
      <c r="B289" s="4" t="s">
        <v>40</v>
      </c>
      <c r="C289" s="4" t="s">
        <v>17</v>
      </c>
      <c r="D289" s="5">
        <v>42283</v>
      </c>
      <c r="E289" s="1">
        <v>4500</v>
      </c>
      <c r="F289" s="5">
        <f>+Tabla2[[#This Row],[10 VEN.]]+Tabla2[[#This Row],[10 AP]]</f>
        <v>46783</v>
      </c>
      <c r="G289" s="5">
        <v>57</v>
      </c>
      <c r="H289" s="1">
        <v>234</v>
      </c>
      <c r="I289" s="5">
        <f>+Tabla2[[#This Row],[15 VEN]]+Tabla2[[#This Row],[15 AP]]</f>
        <v>291</v>
      </c>
      <c r="J289" s="5">
        <v>0</v>
      </c>
      <c r="K289" s="1">
        <v>0</v>
      </c>
      <c r="L289" s="5">
        <f>+Tabla2[[#This Row],[30 VEN.]]+Tabla2[[#This Row],[30 AP]]</f>
        <v>0</v>
      </c>
      <c r="M289" s="5">
        <v>69</v>
      </c>
      <c r="N289" s="1">
        <v>633</v>
      </c>
      <c r="O289" s="5">
        <f>+Tabla2[[#This Row],[45 VEN.]]+Tabla2[[#This Row],[45 AP]]</f>
        <v>702</v>
      </c>
      <c r="P289" s="2">
        <f>+Tabla2[[#This Row],[45 TOT]]+Tabla2[[#This Row],[30 TOT ]]+Tabla2[[#This Row],[15 TOT]]+Tabla2[[#This Row],[10 TOT]]</f>
        <v>47776</v>
      </c>
      <c r="Q289" s="5">
        <v>91</v>
      </c>
      <c r="R289" s="5">
        <v>0</v>
      </c>
      <c r="S289" s="5">
        <v>91</v>
      </c>
      <c r="T289" s="4"/>
      <c r="U289" s="4"/>
      <c r="V289" s="4"/>
      <c r="W289" s="4"/>
    </row>
    <row r="290" spans="1:23" x14ac:dyDescent="0.25">
      <c r="A290" s="7">
        <v>2015</v>
      </c>
      <c r="B290" s="4" t="s">
        <v>40</v>
      </c>
      <c r="C290" s="4" t="s">
        <v>6</v>
      </c>
      <c r="D290" s="5">
        <v>161671</v>
      </c>
      <c r="E290" s="1">
        <v>13866</v>
      </c>
      <c r="F290" s="5">
        <f>+Tabla2[[#This Row],[10 VEN.]]+Tabla2[[#This Row],[10 AP]]</f>
        <v>175537</v>
      </c>
      <c r="G290" s="5">
        <v>75</v>
      </c>
      <c r="H290" s="1">
        <v>329</v>
      </c>
      <c r="I290" s="5">
        <f>+Tabla2[[#This Row],[15 VEN]]+Tabla2[[#This Row],[15 AP]]</f>
        <v>404</v>
      </c>
      <c r="J290" s="5">
        <v>0</v>
      </c>
      <c r="K290" s="1">
        <v>0</v>
      </c>
      <c r="L290" s="5">
        <f>+Tabla2[[#This Row],[30 VEN.]]+Tabla2[[#This Row],[30 AP]]</f>
        <v>0</v>
      </c>
      <c r="M290" s="5">
        <v>873</v>
      </c>
      <c r="N290" s="1">
        <v>189</v>
      </c>
      <c r="O290" s="5">
        <f>+Tabla2[[#This Row],[45 VEN.]]+Tabla2[[#This Row],[45 AP]]</f>
        <v>1062</v>
      </c>
      <c r="P290" s="2">
        <f>+Tabla2[[#This Row],[45 TOT]]+Tabla2[[#This Row],[30 TOT ]]+Tabla2[[#This Row],[15 TOT]]+Tabla2[[#This Row],[10 TOT]]</f>
        <v>177003</v>
      </c>
      <c r="Q290" s="5">
        <v>40</v>
      </c>
      <c r="R290" s="5">
        <v>0</v>
      </c>
      <c r="S290" s="5">
        <v>40</v>
      </c>
      <c r="T290" s="4"/>
      <c r="U290" s="4"/>
      <c r="V290" s="4"/>
      <c r="W290" s="4"/>
    </row>
    <row r="291" spans="1:23" x14ac:dyDescent="0.25">
      <c r="A291" s="7">
        <v>2015</v>
      </c>
      <c r="B291" s="4" t="s">
        <v>40</v>
      </c>
      <c r="C291" s="4" t="s">
        <v>64</v>
      </c>
      <c r="D291" s="5">
        <v>155793</v>
      </c>
      <c r="E291" s="1">
        <v>1417</v>
      </c>
      <c r="F291" s="5">
        <f>+Tabla2[[#This Row],[10 VEN.]]+Tabla2[[#This Row],[10 AP]]</f>
        <v>157210</v>
      </c>
      <c r="G291" s="5">
        <v>0</v>
      </c>
      <c r="H291" s="1">
        <v>815</v>
      </c>
      <c r="I291" s="5">
        <f>+Tabla2[[#This Row],[15 VEN]]+Tabla2[[#This Row],[15 AP]]</f>
        <v>815</v>
      </c>
      <c r="J291" s="5">
        <v>0</v>
      </c>
      <c r="K291" s="1">
        <v>5</v>
      </c>
      <c r="L291" s="5">
        <f>+Tabla2[[#This Row],[30 VEN.]]+Tabla2[[#This Row],[30 AP]]</f>
        <v>5</v>
      </c>
      <c r="M291" s="5">
        <v>421</v>
      </c>
      <c r="N291" s="1">
        <v>588</v>
      </c>
      <c r="O291" s="5">
        <f>+Tabla2[[#This Row],[45 VEN.]]+Tabla2[[#This Row],[45 AP]]</f>
        <v>1009</v>
      </c>
      <c r="P291" s="2">
        <f>+Tabla2[[#This Row],[45 TOT]]+Tabla2[[#This Row],[30 TOT ]]+Tabla2[[#This Row],[15 TOT]]+Tabla2[[#This Row],[10 TOT]]</f>
        <v>159039</v>
      </c>
      <c r="Q291" s="5">
        <v>5</v>
      </c>
      <c r="R291" s="5">
        <v>1</v>
      </c>
      <c r="S291" s="5">
        <v>6</v>
      </c>
      <c r="T291" s="4"/>
      <c r="U291" s="4"/>
      <c r="V291" s="4"/>
      <c r="W291" s="4"/>
    </row>
    <row r="292" spans="1:23" x14ac:dyDescent="0.25">
      <c r="A292" s="7">
        <v>2015</v>
      </c>
      <c r="B292" s="4" t="s">
        <v>40</v>
      </c>
      <c r="C292" s="4" t="s">
        <v>7</v>
      </c>
      <c r="D292" s="5">
        <v>77188</v>
      </c>
      <c r="E292" s="1">
        <v>779</v>
      </c>
      <c r="F292" s="5">
        <f>+Tabla2[[#This Row],[10 VEN.]]+Tabla2[[#This Row],[10 AP]]</f>
        <v>77967</v>
      </c>
      <c r="G292" s="5">
        <v>1922</v>
      </c>
      <c r="H292" s="1">
        <v>861</v>
      </c>
      <c r="I292" s="5">
        <f>+Tabla2[[#This Row],[15 VEN]]+Tabla2[[#This Row],[15 AP]]</f>
        <v>2783</v>
      </c>
      <c r="J292" s="5">
        <v>4</v>
      </c>
      <c r="K292" s="1">
        <v>47</v>
      </c>
      <c r="L292" s="5">
        <f>+Tabla2[[#This Row],[30 VEN.]]+Tabla2[[#This Row],[30 AP]]</f>
        <v>51</v>
      </c>
      <c r="M292" s="5">
        <v>809</v>
      </c>
      <c r="N292" s="1">
        <v>553</v>
      </c>
      <c r="O292" s="5">
        <f>+Tabla2[[#This Row],[45 VEN.]]+Tabla2[[#This Row],[45 AP]]</f>
        <v>1362</v>
      </c>
      <c r="P292" s="2">
        <f>+Tabla2[[#This Row],[45 TOT]]+Tabla2[[#This Row],[30 TOT ]]+Tabla2[[#This Row],[15 TOT]]+Tabla2[[#This Row],[10 TOT]]</f>
        <v>82163</v>
      </c>
      <c r="Q292" s="5">
        <v>2505</v>
      </c>
      <c r="R292" s="5">
        <v>88</v>
      </c>
      <c r="S292" s="5">
        <v>2593</v>
      </c>
      <c r="T292" s="4"/>
      <c r="U292" s="4"/>
      <c r="V292" s="4"/>
      <c r="W292" s="4"/>
    </row>
    <row r="293" spans="1:23" x14ac:dyDescent="0.25">
      <c r="A293" s="7">
        <v>2015</v>
      </c>
      <c r="B293" s="4" t="s">
        <v>40</v>
      </c>
      <c r="C293" s="4" t="s">
        <v>23</v>
      </c>
      <c r="D293" s="5">
        <v>0</v>
      </c>
      <c r="E293" s="1">
        <v>0</v>
      </c>
      <c r="F293" s="5">
        <f>+Tabla2[[#This Row],[10 VEN.]]+Tabla2[[#This Row],[10 AP]]</f>
        <v>0</v>
      </c>
      <c r="G293" s="5">
        <v>0</v>
      </c>
      <c r="H293" s="1">
        <v>0</v>
      </c>
      <c r="I293" s="5">
        <f>+Tabla2[[#This Row],[15 VEN]]+Tabla2[[#This Row],[15 AP]]</f>
        <v>0</v>
      </c>
      <c r="J293" s="5">
        <v>0</v>
      </c>
      <c r="K293" s="1">
        <v>0</v>
      </c>
      <c r="L293" s="5">
        <f>+Tabla2[[#This Row],[30 VEN.]]+Tabla2[[#This Row],[30 AP]]</f>
        <v>0</v>
      </c>
      <c r="M293" s="5">
        <v>189</v>
      </c>
      <c r="N293" s="1">
        <v>0</v>
      </c>
      <c r="O293" s="5">
        <f>+Tabla2[[#This Row],[45 VEN.]]+Tabla2[[#This Row],[45 AP]]</f>
        <v>189</v>
      </c>
      <c r="P293" s="2">
        <f>+Tabla2[[#This Row],[45 TOT]]+Tabla2[[#This Row],[30 TOT ]]+Tabla2[[#This Row],[15 TOT]]+Tabla2[[#This Row],[10 TOT]]</f>
        <v>189</v>
      </c>
      <c r="Q293" s="5">
        <v>0</v>
      </c>
      <c r="R293" s="5">
        <v>0</v>
      </c>
      <c r="S293" s="5">
        <v>0</v>
      </c>
      <c r="T293" s="4"/>
      <c r="U293" s="4"/>
      <c r="V293" s="4"/>
      <c r="W293" s="4"/>
    </row>
    <row r="294" spans="1:23" x14ac:dyDescent="0.25">
      <c r="A294" s="7">
        <v>2015</v>
      </c>
      <c r="B294" s="4" t="s">
        <v>40</v>
      </c>
      <c r="C294" s="4" t="s">
        <v>11</v>
      </c>
      <c r="D294" s="5">
        <v>0</v>
      </c>
      <c r="E294" s="1">
        <v>0</v>
      </c>
      <c r="F294" s="5">
        <f>+Tabla2[[#This Row],[10 VEN.]]+Tabla2[[#This Row],[10 AP]]</f>
        <v>0</v>
      </c>
      <c r="G294" s="5">
        <v>12</v>
      </c>
      <c r="H294" s="1">
        <v>21</v>
      </c>
      <c r="I294" s="5">
        <f>+Tabla2[[#This Row],[15 VEN]]+Tabla2[[#This Row],[15 AP]]</f>
        <v>33</v>
      </c>
      <c r="J294" s="5">
        <v>0</v>
      </c>
      <c r="K294" s="1">
        <v>0</v>
      </c>
      <c r="L294" s="5">
        <f>+Tabla2[[#This Row],[30 VEN.]]+Tabla2[[#This Row],[30 AP]]</f>
        <v>0</v>
      </c>
      <c r="M294" s="5">
        <v>0</v>
      </c>
      <c r="N294" s="1">
        <v>2</v>
      </c>
      <c r="O294" s="5">
        <f>+Tabla2[[#This Row],[45 VEN.]]+Tabla2[[#This Row],[45 AP]]</f>
        <v>2</v>
      </c>
      <c r="P294" s="2">
        <f>+Tabla2[[#This Row],[45 TOT]]+Tabla2[[#This Row],[30 TOT ]]+Tabla2[[#This Row],[15 TOT]]+Tabla2[[#This Row],[10 TOT]]</f>
        <v>35</v>
      </c>
      <c r="Q294" s="5">
        <v>0</v>
      </c>
      <c r="R294" s="5">
        <v>0</v>
      </c>
      <c r="S294" s="5">
        <v>0</v>
      </c>
      <c r="T294" s="4"/>
      <c r="U294" s="4"/>
      <c r="V294" s="4"/>
      <c r="W294" s="4"/>
    </row>
    <row r="295" spans="1:23" x14ac:dyDescent="0.25">
      <c r="A295" s="7">
        <v>2015</v>
      </c>
      <c r="B295" s="4" t="s">
        <v>40</v>
      </c>
      <c r="C295" s="4" t="s">
        <v>44</v>
      </c>
      <c r="D295" s="5">
        <v>0</v>
      </c>
      <c r="E295" s="1">
        <v>0</v>
      </c>
      <c r="F295" s="5">
        <f>+Tabla2[[#This Row],[10 VEN.]]+Tabla2[[#This Row],[10 AP]]</f>
        <v>0</v>
      </c>
      <c r="G295" s="5">
        <v>9</v>
      </c>
      <c r="H295" s="1">
        <v>19</v>
      </c>
      <c r="I295" s="5">
        <f>+Tabla2[[#This Row],[15 VEN]]+Tabla2[[#This Row],[15 AP]]</f>
        <v>28</v>
      </c>
      <c r="J295" s="5">
        <v>0</v>
      </c>
      <c r="K295" s="1">
        <v>0</v>
      </c>
      <c r="L295" s="5">
        <f>+Tabla2[[#This Row],[30 VEN.]]+Tabla2[[#This Row],[30 AP]]</f>
        <v>0</v>
      </c>
      <c r="M295" s="5">
        <v>0</v>
      </c>
      <c r="N295" s="1">
        <v>0</v>
      </c>
      <c r="O295" s="5">
        <f>+Tabla2[[#This Row],[45 VEN.]]+Tabla2[[#This Row],[45 AP]]</f>
        <v>0</v>
      </c>
      <c r="P295" s="2">
        <f>+Tabla2[[#This Row],[45 TOT]]+Tabla2[[#This Row],[30 TOT ]]+Tabla2[[#This Row],[15 TOT]]+Tabla2[[#This Row],[10 TOT]]</f>
        <v>28</v>
      </c>
      <c r="Q295" s="5">
        <v>0</v>
      </c>
      <c r="R295" s="5">
        <v>0</v>
      </c>
      <c r="S295" s="5">
        <v>0</v>
      </c>
      <c r="T295" s="4"/>
      <c r="U295" s="4"/>
      <c r="V295" s="4"/>
      <c r="W295" s="4"/>
    </row>
    <row r="296" spans="1:23" x14ac:dyDescent="0.25">
      <c r="A296" s="7">
        <v>2015</v>
      </c>
      <c r="B296" s="4" t="s">
        <v>41</v>
      </c>
      <c r="C296" s="4" t="s">
        <v>8</v>
      </c>
      <c r="D296" s="5">
        <v>64888</v>
      </c>
      <c r="E296" s="1">
        <v>1238</v>
      </c>
      <c r="F296" s="5">
        <f>+Tabla2[[#This Row],[10 VEN.]]+Tabla2[[#This Row],[10 AP]]</f>
        <v>66126</v>
      </c>
      <c r="G296" s="5">
        <v>2</v>
      </c>
      <c r="H296" s="1">
        <v>10</v>
      </c>
      <c r="I296" s="5">
        <f>+Tabla2[[#This Row],[15 VEN]]+Tabla2[[#This Row],[15 AP]]</f>
        <v>12</v>
      </c>
      <c r="J296" s="5">
        <v>0</v>
      </c>
      <c r="K296" s="1">
        <v>0</v>
      </c>
      <c r="L296" s="5">
        <f>+Tabla2[[#This Row],[30 VEN.]]+Tabla2[[#This Row],[30 AP]]</f>
        <v>0</v>
      </c>
      <c r="M296" s="5">
        <v>336</v>
      </c>
      <c r="N296" s="1">
        <v>51</v>
      </c>
      <c r="O296" s="5">
        <f>+Tabla2[[#This Row],[45 VEN.]]+Tabla2[[#This Row],[45 AP]]</f>
        <v>387</v>
      </c>
      <c r="P296" s="2">
        <f>+Tabla2[[#This Row],[45 TOT]]+Tabla2[[#This Row],[30 TOT ]]+Tabla2[[#This Row],[15 TOT]]+Tabla2[[#This Row],[10 TOT]]</f>
        <v>66525</v>
      </c>
      <c r="Q296" s="5">
        <v>1380</v>
      </c>
      <c r="R296" s="5">
        <v>3</v>
      </c>
      <c r="S296" s="5">
        <v>1383</v>
      </c>
      <c r="T296" s="4"/>
      <c r="U296" s="4"/>
      <c r="V296" s="4"/>
      <c r="W296" s="4"/>
    </row>
    <row r="297" spans="1:23" x14ac:dyDescent="0.25">
      <c r="A297" s="7">
        <v>2015</v>
      </c>
      <c r="B297" s="4" t="s">
        <v>41</v>
      </c>
      <c r="C297" s="4" t="s">
        <v>27</v>
      </c>
      <c r="D297" s="5">
        <v>190523</v>
      </c>
      <c r="E297" s="1">
        <v>6073</v>
      </c>
      <c r="F297" s="5">
        <f>+Tabla2[[#This Row],[10 VEN.]]+Tabla2[[#This Row],[10 AP]]</f>
        <v>196596</v>
      </c>
      <c r="G297" s="5">
        <v>51</v>
      </c>
      <c r="H297" s="1">
        <v>117</v>
      </c>
      <c r="I297" s="5">
        <f>+Tabla2[[#This Row],[15 VEN]]+Tabla2[[#This Row],[15 AP]]</f>
        <v>168</v>
      </c>
      <c r="J297" s="5">
        <v>0</v>
      </c>
      <c r="K297" s="1">
        <v>0</v>
      </c>
      <c r="L297" s="5">
        <f>+Tabla2[[#This Row],[30 VEN.]]+Tabla2[[#This Row],[30 AP]]</f>
        <v>0</v>
      </c>
      <c r="M297" s="5">
        <v>62</v>
      </c>
      <c r="N297" s="1">
        <v>8</v>
      </c>
      <c r="O297" s="5">
        <f>+Tabla2[[#This Row],[45 VEN.]]+Tabla2[[#This Row],[45 AP]]</f>
        <v>70</v>
      </c>
      <c r="P297" s="2">
        <f>+Tabla2[[#This Row],[45 TOT]]+Tabla2[[#This Row],[30 TOT ]]+Tabla2[[#This Row],[15 TOT]]+Tabla2[[#This Row],[10 TOT]]</f>
        <v>196834</v>
      </c>
      <c r="Q297" s="5">
        <v>332</v>
      </c>
      <c r="R297" s="5">
        <v>12</v>
      </c>
      <c r="S297" s="5">
        <v>344</v>
      </c>
      <c r="T297" s="4"/>
      <c r="U297" s="4"/>
      <c r="V297" s="4"/>
      <c r="W297" s="4"/>
    </row>
    <row r="298" spans="1:23" x14ac:dyDescent="0.25">
      <c r="A298" s="7">
        <v>2015</v>
      </c>
      <c r="B298" s="4" t="s">
        <v>41</v>
      </c>
      <c r="C298" s="4" t="s">
        <v>9</v>
      </c>
      <c r="D298" s="5">
        <v>71287</v>
      </c>
      <c r="E298" s="1">
        <v>12972</v>
      </c>
      <c r="F298" s="5">
        <f>+Tabla2[[#This Row],[10 VEN.]]+Tabla2[[#This Row],[10 AP]]</f>
        <v>84259</v>
      </c>
      <c r="G298" s="5">
        <v>6</v>
      </c>
      <c r="H298" s="1">
        <v>53</v>
      </c>
      <c r="I298" s="5">
        <f>+Tabla2[[#This Row],[15 VEN]]+Tabla2[[#This Row],[15 AP]]</f>
        <v>59</v>
      </c>
      <c r="J298" s="5">
        <v>0</v>
      </c>
      <c r="K298" s="1">
        <v>1</v>
      </c>
      <c r="L298" s="5">
        <f>+Tabla2[[#This Row],[30 VEN.]]+Tabla2[[#This Row],[30 AP]]</f>
        <v>1</v>
      </c>
      <c r="M298" s="5">
        <v>65</v>
      </c>
      <c r="N298" s="1">
        <v>23</v>
      </c>
      <c r="O298" s="5">
        <f>+Tabla2[[#This Row],[45 VEN.]]+Tabla2[[#This Row],[45 AP]]</f>
        <v>88</v>
      </c>
      <c r="P298" s="2">
        <f>+Tabla2[[#This Row],[45 TOT]]+Tabla2[[#This Row],[30 TOT ]]+Tabla2[[#This Row],[15 TOT]]+Tabla2[[#This Row],[10 TOT]]</f>
        <v>84407</v>
      </c>
      <c r="Q298" s="5">
        <v>0</v>
      </c>
      <c r="R298" s="5">
        <v>0</v>
      </c>
      <c r="S298" s="5">
        <v>0</v>
      </c>
      <c r="T298" s="4"/>
      <c r="U298" s="4"/>
      <c r="V298" s="4"/>
      <c r="W298" s="4"/>
    </row>
    <row r="299" spans="1:23" x14ac:dyDescent="0.25">
      <c r="A299" s="7">
        <v>2015</v>
      </c>
      <c r="B299" s="4" t="s">
        <v>41</v>
      </c>
      <c r="C299" s="4" t="s">
        <v>31</v>
      </c>
      <c r="D299" s="5">
        <v>63955</v>
      </c>
      <c r="E299" s="1">
        <v>2993</v>
      </c>
      <c r="F299" s="5">
        <f>+Tabla2[[#This Row],[10 VEN.]]+Tabla2[[#This Row],[10 AP]]</f>
        <v>66948</v>
      </c>
      <c r="G299" s="5">
        <v>88</v>
      </c>
      <c r="H299" s="1">
        <v>377</v>
      </c>
      <c r="I299" s="5">
        <f>+Tabla2[[#This Row],[15 VEN]]+Tabla2[[#This Row],[15 AP]]</f>
        <v>465</v>
      </c>
      <c r="J299" s="5">
        <v>0</v>
      </c>
      <c r="K299" s="1">
        <v>0</v>
      </c>
      <c r="L299" s="5">
        <f>+Tabla2[[#This Row],[30 VEN.]]+Tabla2[[#This Row],[30 AP]]</f>
        <v>0</v>
      </c>
      <c r="M299" s="5">
        <v>90</v>
      </c>
      <c r="N299" s="1">
        <v>123</v>
      </c>
      <c r="O299" s="5">
        <f>+Tabla2[[#This Row],[45 VEN.]]+Tabla2[[#This Row],[45 AP]]</f>
        <v>213</v>
      </c>
      <c r="P299" s="2">
        <f>+Tabla2[[#This Row],[45 TOT]]+Tabla2[[#This Row],[30 TOT ]]+Tabla2[[#This Row],[15 TOT]]+Tabla2[[#This Row],[10 TOT]]</f>
        <v>67626</v>
      </c>
      <c r="Q299" s="5">
        <v>0</v>
      </c>
      <c r="R299" s="5">
        <v>0</v>
      </c>
      <c r="S299" s="5">
        <v>0</v>
      </c>
      <c r="T299" s="4"/>
      <c r="U299" s="4"/>
      <c r="V299" s="4"/>
      <c r="W299" s="4"/>
    </row>
    <row r="300" spans="1:23" x14ac:dyDescent="0.25">
      <c r="A300" s="7">
        <v>2015</v>
      </c>
      <c r="B300" s="4" t="s">
        <v>41</v>
      </c>
      <c r="C300" s="4" t="s">
        <v>25</v>
      </c>
      <c r="D300" s="5">
        <v>10546</v>
      </c>
      <c r="E300" s="1">
        <v>3913</v>
      </c>
      <c r="F300" s="5">
        <f>+Tabla2[[#This Row],[10 VEN.]]+Tabla2[[#This Row],[10 AP]]</f>
        <v>14459</v>
      </c>
      <c r="G300" s="5">
        <v>3</v>
      </c>
      <c r="H300" s="1">
        <v>38</v>
      </c>
      <c r="I300" s="5">
        <f>+Tabla2[[#This Row],[15 VEN]]+Tabla2[[#This Row],[15 AP]]</f>
        <v>41</v>
      </c>
      <c r="J300" s="5">
        <v>0</v>
      </c>
      <c r="K300" s="1">
        <v>0</v>
      </c>
      <c r="L300" s="5">
        <f>+Tabla2[[#This Row],[30 VEN.]]+Tabla2[[#This Row],[30 AP]]</f>
        <v>0</v>
      </c>
      <c r="M300" s="5">
        <v>46</v>
      </c>
      <c r="N300" s="1">
        <v>41</v>
      </c>
      <c r="O300" s="5">
        <f>+Tabla2[[#This Row],[45 VEN.]]+Tabla2[[#This Row],[45 AP]]</f>
        <v>87</v>
      </c>
      <c r="P300" s="2">
        <f>+Tabla2[[#This Row],[45 TOT]]+Tabla2[[#This Row],[30 TOT ]]+Tabla2[[#This Row],[15 TOT]]+Tabla2[[#This Row],[10 TOT]]</f>
        <v>14587</v>
      </c>
      <c r="Q300" s="5">
        <v>0</v>
      </c>
      <c r="R300" s="5">
        <v>0</v>
      </c>
      <c r="S300" s="5">
        <v>0</v>
      </c>
      <c r="T300" s="4"/>
      <c r="U300" s="4"/>
      <c r="V300" s="4"/>
      <c r="W300" s="4"/>
    </row>
    <row r="301" spans="1:23" x14ac:dyDescent="0.25">
      <c r="A301" s="7">
        <v>2015</v>
      </c>
      <c r="B301" s="4" t="s">
        <v>41</v>
      </c>
      <c r="C301" s="4" t="s">
        <v>32</v>
      </c>
      <c r="D301" s="5">
        <v>15531</v>
      </c>
      <c r="E301" s="1">
        <v>3148</v>
      </c>
      <c r="F301" s="5">
        <f>+Tabla2[[#This Row],[10 VEN.]]+Tabla2[[#This Row],[10 AP]]</f>
        <v>18679</v>
      </c>
      <c r="G301" s="5">
        <v>52</v>
      </c>
      <c r="H301" s="1">
        <v>90</v>
      </c>
      <c r="I301" s="5">
        <f>+Tabla2[[#This Row],[15 VEN]]+Tabla2[[#This Row],[15 AP]]</f>
        <v>142</v>
      </c>
      <c r="J301" s="5">
        <v>0</v>
      </c>
      <c r="K301" s="1">
        <v>0</v>
      </c>
      <c r="L301" s="5">
        <f>+Tabla2[[#This Row],[30 VEN.]]+Tabla2[[#This Row],[30 AP]]</f>
        <v>0</v>
      </c>
      <c r="M301" s="5">
        <v>125</v>
      </c>
      <c r="N301" s="1">
        <v>55</v>
      </c>
      <c r="O301" s="5">
        <f>+Tabla2[[#This Row],[45 VEN.]]+Tabla2[[#This Row],[45 AP]]</f>
        <v>180</v>
      </c>
      <c r="P301" s="2">
        <f>+Tabla2[[#This Row],[45 TOT]]+Tabla2[[#This Row],[30 TOT ]]+Tabla2[[#This Row],[15 TOT]]+Tabla2[[#This Row],[10 TOT]]</f>
        <v>19001</v>
      </c>
      <c r="Q301" s="5">
        <v>0</v>
      </c>
      <c r="R301" s="5">
        <v>2</v>
      </c>
      <c r="S301" s="5">
        <v>2</v>
      </c>
      <c r="T301" s="4"/>
      <c r="U301" s="4"/>
      <c r="V301" s="4"/>
      <c r="W301" s="4"/>
    </row>
    <row r="302" spans="1:23" x14ac:dyDescent="0.25">
      <c r="A302" s="7">
        <v>2015</v>
      </c>
      <c r="B302" s="4" t="s">
        <v>41</v>
      </c>
      <c r="C302" s="4" t="s">
        <v>17</v>
      </c>
      <c r="D302" s="5">
        <v>39377</v>
      </c>
      <c r="E302" s="1">
        <v>459</v>
      </c>
      <c r="F302" s="5">
        <f>+Tabla2[[#This Row],[10 VEN.]]+Tabla2[[#This Row],[10 AP]]</f>
        <v>39836</v>
      </c>
      <c r="G302" s="5">
        <v>4</v>
      </c>
      <c r="H302" s="1">
        <v>68</v>
      </c>
      <c r="I302" s="5">
        <f>+Tabla2[[#This Row],[15 VEN]]+Tabla2[[#This Row],[15 AP]]</f>
        <v>72</v>
      </c>
      <c r="J302" s="5">
        <v>0</v>
      </c>
      <c r="K302" s="1">
        <v>0</v>
      </c>
      <c r="L302" s="5">
        <f>+Tabla2[[#This Row],[30 VEN.]]+Tabla2[[#This Row],[30 AP]]</f>
        <v>0</v>
      </c>
      <c r="M302" s="5">
        <v>307</v>
      </c>
      <c r="N302" s="1">
        <v>195</v>
      </c>
      <c r="O302" s="5">
        <f>+Tabla2[[#This Row],[45 VEN.]]+Tabla2[[#This Row],[45 AP]]</f>
        <v>502</v>
      </c>
      <c r="P302" s="2">
        <f>+Tabla2[[#This Row],[45 TOT]]+Tabla2[[#This Row],[30 TOT ]]+Tabla2[[#This Row],[15 TOT]]+Tabla2[[#This Row],[10 TOT]]</f>
        <v>40410</v>
      </c>
      <c r="Q302" s="5">
        <v>163</v>
      </c>
      <c r="R302" s="5">
        <v>0</v>
      </c>
      <c r="S302" s="5">
        <v>163</v>
      </c>
      <c r="T302" s="4"/>
      <c r="U302" s="4"/>
      <c r="V302" s="4"/>
      <c r="W302" s="4"/>
    </row>
    <row r="303" spans="1:23" x14ac:dyDescent="0.25">
      <c r="A303" s="7">
        <v>2015</v>
      </c>
      <c r="B303" s="4" t="s">
        <v>41</v>
      </c>
      <c r="C303" s="4" t="s">
        <v>64</v>
      </c>
      <c r="D303" s="5">
        <v>169135</v>
      </c>
      <c r="E303" s="1">
        <v>8386</v>
      </c>
      <c r="F303" s="5">
        <f>+Tabla2[[#This Row],[10 VEN.]]+Tabla2[[#This Row],[10 AP]]</f>
        <v>177521</v>
      </c>
      <c r="G303" s="5">
        <v>0</v>
      </c>
      <c r="H303" s="1">
        <v>0</v>
      </c>
      <c r="I303" s="5">
        <f>+Tabla2[[#This Row],[15 VEN]]+Tabla2[[#This Row],[15 AP]]</f>
        <v>0</v>
      </c>
      <c r="J303" s="5">
        <v>0</v>
      </c>
      <c r="K303" s="1">
        <v>0</v>
      </c>
      <c r="L303" s="5">
        <f>+Tabla2[[#This Row],[30 VEN.]]+Tabla2[[#This Row],[30 AP]]</f>
        <v>0</v>
      </c>
      <c r="M303" s="5">
        <v>304</v>
      </c>
      <c r="N303" s="1">
        <v>182</v>
      </c>
      <c r="O303" s="5">
        <f>+Tabla2[[#This Row],[45 VEN.]]+Tabla2[[#This Row],[45 AP]]</f>
        <v>486</v>
      </c>
      <c r="P303" s="2">
        <f>+Tabla2[[#This Row],[45 TOT]]+Tabla2[[#This Row],[30 TOT ]]+Tabla2[[#This Row],[15 TOT]]+Tabla2[[#This Row],[10 TOT]]</f>
        <v>178007</v>
      </c>
      <c r="Q303" s="5">
        <v>35</v>
      </c>
      <c r="R303" s="5">
        <v>1</v>
      </c>
      <c r="S303" s="5">
        <v>36</v>
      </c>
      <c r="T303" s="4"/>
      <c r="U303" s="4"/>
      <c r="V303" s="4"/>
      <c r="W303" s="4"/>
    </row>
    <row r="304" spans="1:23" x14ac:dyDescent="0.25">
      <c r="A304" s="7">
        <v>2015</v>
      </c>
      <c r="B304" s="4" t="s">
        <v>41</v>
      </c>
      <c r="C304" s="4" t="s">
        <v>7</v>
      </c>
      <c r="D304" s="5">
        <v>82908</v>
      </c>
      <c r="E304" s="1">
        <v>2043</v>
      </c>
      <c r="F304" s="5">
        <f>+Tabla2[[#This Row],[10 VEN.]]+Tabla2[[#This Row],[10 AP]]</f>
        <v>84951</v>
      </c>
      <c r="G304" s="5">
        <v>118</v>
      </c>
      <c r="H304" s="1">
        <v>193</v>
      </c>
      <c r="I304" s="5">
        <f>+Tabla2[[#This Row],[15 VEN]]+Tabla2[[#This Row],[15 AP]]</f>
        <v>311</v>
      </c>
      <c r="J304" s="5">
        <v>0</v>
      </c>
      <c r="K304" s="1">
        <v>0</v>
      </c>
      <c r="L304" s="5">
        <f>+Tabla2[[#This Row],[30 VEN.]]+Tabla2[[#This Row],[30 AP]]</f>
        <v>0</v>
      </c>
      <c r="M304" s="5">
        <v>207</v>
      </c>
      <c r="N304" s="1">
        <v>142</v>
      </c>
      <c r="O304" s="5">
        <f>+Tabla2[[#This Row],[45 VEN.]]+Tabla2[[#This Row],[45 AP]]</f>
        <v>349</v>
      </c>
      <c r="P304" s="2">
        <f>+Tabla2[[#This Row],[45 TOT]]+Tabla2[[#This Row],[30 TOT ]]+Tabla2[[#This Row],[15 TOT]]+Tabla2[[#This Row],[10 TOT]]</f>
        <v>85611</v>
      </c>
      <c r="Q304" s="5">
        <v>855</v>
      </c>
      <c r="R304" s="5">
        <v>6</v>
      </c>
      <c r="S304" s="5">
        <v>861</v>
      </c>
      <c r="T304" s="4"/>
      <c r="U304" s="4"/>
      <c r="V304" s="4"/>
      <c r="W304" s="4"/>
    </row>
    <row r="305" spans="1:23" x14ac:dyDescent="0.25">
      <c r="A305" s="7">
        <v>2015</v>
      </c>
      <c r="B305" s="4" t="s">
        <v>41</v>
      </c>
      <c r="C305" s="4" t="s">
        <v>6</v>
      </c>
      <c r="D305" s="5">
        <v>1287</v>
      </c>
      <c r="E305" s="1">
        <v>0</v>
      </c>
      <c r="F305" s="5">
        <f>+Tabla2[[#This Row],[10 VEN.]]+Tabla2[[#This Row],[10 AP]]</f>
        <v>1287</v>
      </c>
      <c r="G305" s="5">
        <v>0</v>
      </c>
      <c r="H305" s="1">
        <v>0</v>
      </c>
      <c r="I305" s="5">
        <f>+Tabla2[[#This Row],[15 VEN]]+Tabla2[[#This Row],[15 AP]]</f>
        <v>0</v>
      </c>
      <c r="J305" s="5">
        <v>0</v>
      </c>
      <c r="K305" s="1">
        <v>0</v>
      </c>
      <c r="L305" s="5">
        <f>+Tabla2[[#This Row],[30 VEN.]]+Tabla2[[#This Row],[30 AP]]</f>
        <v>0</v>
      </c>
      <c r="M305" s="5">
        <v>0</v>
      </c>
      <c r="N305" s="1">
        <v>0</v>
      </c>
      <c r="O305" s="5">
        <f>+Tabla2[[#This Row],[45 VEN.]]+Tabla2[[#This Row],[45 AP]]</f>
        <v>0</v>
      </c>
      <c r="P305" s="2">
        <f>+Tabla2[[#This Row],[45 TOT]]+Tabla2[[#This Row],[30 TOT ]]+Tabla2[[#This Row],[15 TOT]]+Tabla2[[#This Row],[10 TOT]]</f>
        <v>1287</v>
      </c>
      <c r="Q305" s="5">
        <v>0</v>
      </c>
      <c r="R305" s="5">
        <v>0</v>
      </c>
      <c r="S305" s="5">
        <v>0</v>
      </c>
      <c r="T305" s="4"/>
      <c r="U305" s="4"/>
      <c r="V305" s="4"/>
      <c r="W305" s="4"/>
    </row>
    <row r="306" spans="1:23" x14ac:dyDescent="0.25">
      <c r="A306" s="7">
        <v>2015</v>
      </c>
      <c r="B306" s="4" t="s">
        <v>41</v>
      </c>
      <c r="C306" s="4" t="s">
        <v>3</v>
      </c>
      <c r="D306" s="5">
        <v>1030</v>
      </c>
      <c r="E306" s="1">
        <v>50</v>
      </c>
      <c r="F306" s="5">
        <f>+Tabla2[[#This Row],[10 VEN.]]+Tabla2[[#This Row],[10 AP]]</f>
        <v>1080</v>
      </c>
      <c r="G306" s="5">
        <v>0</v>
      </c>
      <c r="H306" s="1">
        <v>0</v>
      </c>
      <c r="I306" s="5">
        <f>+Tabla2[[#This Row],[15 VEN]]+Tabla2[[#This Row],[15 AP]]</f>
        <v>0</v>
      </c>
      <c r="J306" s="5">
        <v>0</v>
      </c>
      <c r="K306" s="1">
        <v>0</v>
      </c>
      <c r="L306" s="5">
        <f>+Tabla2[[#This Row],[30 VEN.]]+Tabla2[[#This Row],[30 AP]]</f>
        <v>0</v>
      </c>
      <c r="M306" s="5">
        <v>20</v>
      </c>
      <c r="N306" s="1">
        <v>0</v>
      </c>
      <c r="O306" s="5">
        <f>+Tabla2[[#This Row],[45 VEN.]]+Tabla2[[#This Row],[45 AP]]</f>
        <v>20</v>
      </c>
      <c r="P306" s="2">
        <f>+Tabla2[[#This Row],[45 TOT]]+Tabla2[[#This Row],[30 TOT ]]+Tabla2[[#This Row],[15 TOT]]+Tabla2[[#This Row],[10 TOT]]</f>
        <v>1100</v>
      </c>
      <c r="Q306" s="5">
        <v>0</v>
      </c>
      <c r="R306" s="5">
        <v>0</v>
      </c>
      <c r="S306" s="5">
        <v>0</v>
      </c>
      <c r="T306" s="4"/>
      <c r="U306" s="4"/>
      <c r="V306" s="4"/>
      <c r="W306" s="4"/>
    </row>
    <row r="307" spans="1:23" x14ac:dyDescent="0.25">
      <c r="A307" s="7">
        <v>2016</v>
      </c>
      <c r="B307" s="4" t="s">
        <v>34</v>
      </c>
      <c r="C307" s="4" t="s">
        <v>8</v>
      </c>
      <c r="D307" s="5">
        <v>219960</v>
      </c>
      <c r="E307" s="1">
        <v>9495</v>
      </c>
      <c r="F307" s="5">
        <f>+Tabla2[[#This Row],[10 VEN.]]+Tabla2[[#This Row],[10 AP]]</f>
        <v>229455</v>
      </c>
      <c r="G307" s="5">
        <v>179</v>
      </c>
      <c r="H307" s="1">
        <v>759</v>
      </c>
      <c r="I307" s="5">
        <f>+Tabla2[[#This Row],[15 VEN]]+Tabla2[[#This Row],[15 AP]]</f>
        <v>938</v>
      </c>
      <c r="J307" s="5">
        <v>0</v>
      </c>
      <c r="K307" s="1">
        <v>0</v>
      </c>
      <c r="L307" s="5">
        <f>+Tabla2[[#This Row],[30 VEN.]]+Tabla2[[#This Row],[30 AP]]</f>
        <v>0</v>
      </c>
      <c r="M307" s="5">
        <v>561</v>
      </c>
      <c r="N307" s="1">
        <v>564</v>
      </c>
      <c r="O307" s="5">
        <f>+Tabla2[[#This Row],[45 VEN.]]+Tabla2[[#This Row],[45 AP]]</f>
        <v>1125</v>
      </c>
      <c r="P307" s="2">
        <f>+O307+L307+I307+F307</f>
        <v>231518</v>
      </c>
      <c r="Q307" s="5">
        <v>10775</v>
      </c>
      <c r="R307" s="5">
        <v>1821</v>
      </c>
      <c r="S307" s="5">
        <v>12596</v>
      </c>
      <c r="T307" s="4"/>
      <c r="U307" s="4"/>
      <c r="V307" s="4"/>
      <c r="W307" s="4"/>
    </row>
    <row r="308" spans="1:23" x14ac:dyDescent="0.25">
      <c r="A308" s="7">
        <v>2016</v>
      </c>
      <c r="B308" s="4" t="s">
        <v>34</v>
      </c>
      <c r="C308" s="4" t="s">
        <v>10</v>
      </c>
      <c r="D308" s="5">
        <v>90709</v>
      </c>
      <c r="E308" s="1">
        <v>48185</v>
      </c>
      <c r="F308" s="5">
        <f>+Tabla2[[#This Row],[10 VEN.]]+Tabla2[[#This Row],[10 AP]]</f>
        <v>138894</v>
      </c>
      <c r="G308" s="5">
        <v>60</v>
      </c>
      <c r="H308" s="1">
        <v>237</v>
      </c>
      <c r="I308" s="5">
        <f>+Tabla2[[#This Row],[15 VEN]]+Tabla2[[#This Row],[15 AP]]</f>
        <v>297</v>
      </c>
      <c r="J308" s="5">
        <v>22</v>
      </c>
      <c r="K308" s="1">
        <v>13</v>
      </c>
      <c r="L308" s="5">
        <f>+Tabla2[[#This Row],[30 VEN.]]+Tabla2[[#This Row],[30 AP]]</f>
        <v>35</v>
      </c>
      <c r="M308" s="5">
        <v>190</v>
      </c>
      <c r="N308" s="1">
        <v>107</v>
      </c>
      <c r="O308" s="5">
        <f>+Tabla2[[#This Row],[45 VEN.]]+Tabla2[[#This Row],[45 AP]]</f>
        <v>297</v>
      </c>
      <c r="P308" s="2">
        <f t="shared" ref="P308:P372" si="0">+O308+L308+I308+F308</f>
        <v>139523</v>
      </c>
      <c r="Q308" s="5">
        <v>116</v>
      </c>
      <c r="R308" s="5">
        <v>6</v>
      </c>
      <c r="S308" s="5">
        <v>122</v>
      </c>
      <c r="T308" s="4"/>
      <c r="U308" s="4"/>
      <c r="V308" s="4"/>
      <c r="W308" s="4"/>
    </row>
    <row r="309" spans="1:23" x14ac:dyDescent="0.25">
      <c r="A309" s="7">
        <v>2016</v>
      </c>
      <c r="B309" s="4" t="s">
        <v>34</v>
      </c>
      <c r="C309" s="4" t="s">
        <v>3</v>
      </c>
      <c r="D309" s="5">
        <v>282376</v>
      </c>
      <c r="E309" s="1">
        <v>63415</v>
      </c>
      <c r="F309" s="5">
        <f>+Tabla2[[#This Row],[10 VEN.]]+Tabla2[[#This Row],[10 AP]]</f>
        <v>345791</v>
      </c>
      <c r="G309" s="5">
        <v>66</v>
      </c>
      <c r="H309" s="1">
        <v>2152</v>
      </c>
      <c r="I309" s="5">
        <f>+Tabla2[[#This Row],[15 VEN]]+Tabla2[[#This Row],[15 AP]]</f>
        <v>2218</v>
      </c>
      <c r="J309" s="5">
        <v>1</v>
      </c>
      <c r="K309" s="1">
        <v>10</v>
      </c>
      <c r="L309" s="5">
        <f>+Tabla2[[#This Row],[30 VEN.]]+Tabla2[[#This Row],[30 AP]]</f>
        <v>11</v>
      </c>
      <c r="M309" s="5">
        <v>1358</v>
      </c>
      <c r="N309" s="1">
        <v>235</v>
      </c>
      <c r="O309" s="5">
        <f>+Tabla2[[#This Row],[45 VEN.]]+Tabla2[[#This Row],[45 AP]]</f>
        <v>1593</v>
      </c>
      <c r="P309" s="2">
        <f t="shared" si="0"/>
        <v>349613</v>
      </c>
      <c r="Q309" s="5">
        <v>224</v>
      </c>
      <c r="R309" s="5">
        <v>0</v>
      </c>
      <c r="S309" s="5">
        <v>224</v>
      </c>
      <c r="T309" s="4"/>
      <c r="U309" s="4"/>
      <c r="V309" s="4"/>
      <c r="W309" s="4"/>
    </row>
    <row r="310" spans="1:23" x14ac:dyDescent="0.25">
      <c r="A310" s="7">
        <v>2016</v>
      </c>
      <c r="B310" s="4" t="s">
        <v>34</v>
      </c>
      <c r="C310" s="4" t="s">
        <v>11</v>
      </c>
      <c r="D310" s="5">
        <v>72479</v>
      </c>
      <c r="E310" s="1">
        <v>4278</v>
      </c>
      <c r="F310" s="5">
        <f>+Tabla2[[#This Row],[10 VEN.]]+Tabla2[[#This Row],[10 AP]]</f>
        <v>76757</v>
      </c>
      <c r="G310" s="5">
        <v>0</v>
      </c>
      <c r="H310" s="1">
        <v>144</v>
      </c>
      <c r="I310" s="5">
        <f>+Tabla2[[#This Row],[15 VEN]]+Tabla2[[#This Row],[15 AP]]</f>
        <v>144</v>
      </c>
      <c r="J310" s="5">
        <v>0</v>
      </c>
      <c r="K310" s="1">
        <v>0</v>
      </c>
      <c r="L310" s="5">
        <f>+Tabla2[[#This Row],[30 VEN.]]+Tabla2[[#This Row],[30 AP]]</f>
        <v>0</v>
      </c>
      <c r="M310" s="5">
        <v>287</v>
      </c>
      <c r="N310" s="1">
        <v>70</v>
      </c>
      <c r="O310" s="5">
        <f>+Tabla2[[#This Row],[45 VEN.]]+Tabla2[[#This Row],[45 AP]]</f>
        <v>357</v>
      </c>
      <c r="P310" s="2">
        <f t="shared" si="0"/>
        <v>77258</v>
      </c>
      <c r="Q310" s="5">
        <v>4</v>
      </c>
      <c r="R310" s="5">
        <v>3</v>
      </c>
      <c r="S310" s="5">
        <v>7</v>
      </c>
      <c r="T310" s="4"/>
      <c r="U310" s="4"/>
      <c r="V310" s="4"/>
      <c r="W310" s="4"/>
    </row>
    <row r="311" spans="1:23" x14ac:dyDescent="0.25">
      <c r="A311" s="7">
        <v>2016</v>
      </c>
      <c r="B311" s="4" t="s">
        <v>34</v>
      </c>
      <c r="C311" s="4" t="s">
        <v>12</v>
      </c>
      <c r="D311" s="5">
        <v>0</v>
      </c>
      <c r="E311" s="1">
        <v>0</v>
      </c>
      <c r="F311" s="5">
        <f>+Tabla2[[#This Row],[10 VEN.]]+Tabla2[[#This Row],[10 AP]]</f>
        <v>0</v>
      </c>
      <c r="G311" s="5">
        <v>0</v>
      </c>
      <c r="H311" s="1">
        <v>0</v>
      </c>
      <c r="I311" s="5">
        <f>+Tabla2[[#This Row],[15 VEN]]+Tabla2[[#This Row],[15 AP]]</f>
        <v>0</v>
      </c>
      <c r="J311" s="5">
        <v>0</v>
      </c>
      <c r="K311" s="1">
        <v>0</v>
      </c>
      <c r="L311" s="5">
        <f>+Tabla2[[#This Row],[30 VEN.]]+Tabla2[[#This Row],[30 AP]]</f>
        <v>0</v>
      </c>
      <c r="M311" s="5">
        <v>114</v>
      </c>
      <c r="N311" s="1">
        <v>111</v>
      </c>
      <c r="O311" s="5">
        <f>+Tabla2[[#This Row],[45 VEN.]]+Tabla2[[#This Row],[45 AP]]</f>
        <v>225</v>
      </c>
      <c r="P311" s="2">
        <f t="shared" si="0"/>
        <v>225</v>
      </c>
      <c r="Q311" s="5">
        <v>0</v>
      </c>
      <c r="R311" s="5">
        <v>0</v>
      </c>
      <c r="S311" s="5">
        <v>0</v>
      </c>
      <c r="T311" s="4"/>
      <c r="U311" s="4"/>
      <c r="V311" s="4"/>
      <c r="W311" s="4"/>
    </row>
    <row r="312" spans="1:23" x14ac:dyDescent="0.25">
      <c r="A312" s="7">
        <v>2016</v>
      </c>
      <c r="B312" s="4" t="s">
        <v>34</v>
      </c>
      <c r="C312" s="4" t="s">
        <v>13</v>
      </c>
      <c r="D312" s="5">
        <v>283779</v>
      </c>
      <c r="E312" s="1">
        <v>10995</v>
      </c>
      <c r="F312" s="5">
        <f>+Tabla2[[#This Row],[10 VEN.]]+Tabla2[[#This Row],[10 AP]]</f>
        <v>294774</v>
      </c>
      <c r="G312" s="5">
        <v>0</v>
      </c>
      <c r="H312" s="1">
        <v>239</v>
      </c>
      <c r="I312" s="5">
        <f>+Tabla2[[#This Row],[15 VEN]]+Tabla2[[#This Row],[15 AP]]</f>
        <v>239</v>
      </c>
      <c r="J312" s="5">
        <v>0</v>
      </c>
      <c r="K312" s="1">
        <v>0</v>
      </c>
      <c r="L312" s="5">
        <f>+Tabla2[[#This Row],[30 VEN.]]+Tabla2[[#This Row],[30 AP]]</f>
        <v>0</v>
      </c>
      <c r="M312" s="5">
        <v>505</v>
      </c>
      <c r="N312" s="1">
        <v>143</v>
      </c>
      <c r="O312" s="5">
        <f>+Tabla2[[#This Row],[45 VEN.]]+Tabla2[[#This Row],[45 AP]]</f>
        <v>648</v>
      </c>
      <c r="P312" s="2">
        <f t="shared" si="0"/>
        <v>295661</v>
      </c>
      <c r="Q312" s="5">
        <v>2892</v>
      </c>
      <c r="R312" s="5">
        <v>2</v>
      </c>
      <c r="S312" s="5">
        <v>2894</v>
      </c>
      <c r="T312" s="4"/>
      <c r="U312" s="4"/>
      <c r="V312" s="4"/>
      <c r="W312" s="4"/>
    </row>
    <row r="313" spans="1:23" x14ac:dyDescent="0.25">
      <c r="A313" s="7">
        <v>2016</v>
      </c>
      <c r="B313" s="4" t="s">
        <v>34</v>
      </c>
      <c r="C313" s="4" t="s">
        <v>5</v>
      </c>
      <c r="D313" s="5">
        <v>154316</v>
      </c>
      <c r="E313" s="1">
        <v>74953</v>
      </c>
      <c r="F313" s="5">
        <f>+Tabla2[[#This Row],[10 VEN.]]+Tabla2[[#This Row],[10 AP]]</f>
        <v>229269</v>
      </c>
      <c r="G313" s="5">
        <v>179</v>
      </c>
      <c r="H313" s="1">
        <v>567</v>
      </c>
      <c r="I313" s="5">
        <f>+Tabla2[[#This Row],[15 VEN]]+Tabla2[[#This Row],[15 AP]]</f>
        <v>746</v>
      </c>
      <c r="J313" s="5">
        <v>0</v>
      </c>
      <c r="K313" s="1">
        <v>0</v>
      </c>
      <c r="L313" s="5">
        <f>+Tabla2[[#This Row],[30 VEN.]]+Tabla2[[#This Row],[30 AP]]</f>
        <v>0</v>
      </c>
      <c r="M313" s="5">
        <v>1079</v>
      </c>
      <c r="N313" s="1">
        <v>431</v>
      </c>
      <c r="O313" s="5">
        <f>+Tabla2[[#This Row],[45 VEN.]]+Tabla2[[#This Row],[45 AP]]</f>
        <v>1510</v>
      </c>
      <c r="P313" s="2">
        <f t="shared" si="0"/>
        <v>231525</v>
      </c>
      <c r="Q313" s="5">
        <v>2749</v>
      </c>
      <c r="R313" s="5">
        <v>15</v>
      </c>
      <c r="S313" s="5">
        <v>2764</v>
      </c>
      <c r="T313" s="4"/>
      <c r="U313" s="4"/>
      <c r="V313" s="4"/>
      <c r="W313" s="4"/>
    </row>
    <row r="314" spans="1:23" x14ac:dyDescent="0.25">
      <c r="A314" s="7">
        <v>2016</v>
      </c>
      <c r="B314" s="4" t="s">
        <v>34</v>
      </c>
      <c r="C314" s="4" t="s">
        <v>9</v>
      </c>
      <c r="D314" s="5">
        <v>210933</v>
      </c>
      <c r="E314" s="1">
        <v>12160</v>
      </c>
      <c r="F314" s="5">
        <f>+Tabla2[[#This Row],[10 VEN.]]+Tabla2[[#This Row],[10 AP]]</f>
        <v>223093</v>
      </c>
      <c r="G314" s="5">
        <v>183</v>
      </c>
      <c r="H314" s="1">
        <v>861</v>
      </c>
      <c r="I314" s="5">
        <f>+Tabla2[[#This Row],[15 VEN]]+Tabla2[[#This Row],[15 AP]]</f>
        <v>1044</v>
      </c>
      <c r="J314" s="5">
        <v>0</v>
      </c>
      <c r="K314" s="1">
        <v>0</v>
      </c>
      <c r="L314" s="5">
        <f>+Tabla2[[#This Row],[30 VEN.]]+Tabla2[[#This Row],[30 AP]]</f>
        <v>0</v>
      </c>
      <c r="M314" s="5">
        <v>347</v>
      </c>
      <c r="N314" s="1">
        <v>88</v>
      </c>
      <c r="O314" s="5">
        <f>+Tabla2[[#This Row],[45 VEN.]]+Tabla2[[#This Row],[45 AP]]</f>
        <v>435</v>
      </c>
      <c r="P314" s="2">
        <f t="shared" si="0"/>
        <v>224572</v>
      </c>
      <c r="Q314" s="5">
        <v>15224</v>
      </c>
      <c r="R314" s="5">
        <v>581</v>
      </c>
      <c r="S314" s="5">
        <v>15805</v>
      </c>
      <c r="T314" s="4"/>
      <c r="U314" s="4"/>
      <c r="V314" s="4"/>
      <c r="W314" s="4"/>
    </row>
    <row r="315" spans="1:23" x14ac:dyDescent="0.25">
      <c r="A315" s="7">
        <v>2016</v>
      </c>
      <c r="B315" s="4" t="s">
        <v>34</v>
      </c>
      <c r="C315" s="4" t="s">
        <v>14</v>
      </c>
      <c r="D315" s="5">
        <v>0</v>
      </c>
      <c r="E315" s="1">
        <v>0</v>
      </c>
      <c r="F315" s="5">
        <f>+Tabla2[[#This Row],[10 VEN.]]+Tabla2[[#This Row],[10 AP]]</f>
        <v>0</v>
      </c>
      <c r="G315" s="5">
        <v>0</v>
      </c>
      <c r="H315" s="1">
        <v>0</v>
      </c>
      <c r="I315" s="5">
        <f>+Tabla2[[#This Row],[15 VEN]]+Tabla2[[#This Row],[15 AP]]</f>
        <v>0</v>
      </c>
      <c r="J315" s="5">
        <v>0</v>
      </c>
      <c r="K315" s="1">
        <v>0</v>
      </c>
      <c r="L315" s="5">
        <f>+Tabla2[[#This Row],[30 VEN.]]+Tabla2[[#This Row],[30 AP]]</f>
        <v>0</v>
      </c>
      <c r="M315" s="5">
        <v>56</v>
      </c>
      <c r="N315" s="1">
        <v>0</v>
      </c>
      <c r="O315" s="5">
        <f>+Tabla2[[#This Row],[45 VEN.]]+Tabla2[[#This Row],[45 AP]]</f>
        <v>56</v>
      </c>
      <c r="P315" s="2">
        <f t="shared" si="0"/>
        <v>56</v>
      </c>
      <c r="Q315" s="5">
        <v>0</v>
      </c>
      <c r="R315" s="5">
        <v>0</v>
      </c>
      <c r="S315" s="5">
        <v>0</v>
      </c>
      <c r="T315" s="4"/>
      <c r="U315" s="4"/>
      <c r="V315" s="4"/>
      <c r="W315" s="4"/>
    </row>
    <row r="316" spans="1:23" x14ac:dyDescent="0.25">
      <c r="A316" s="7">
        <v>2016</v>
      </c>
      <c r="B316" s="4" t="s">
        <v>34</v>
      </c>
      <c r="C316" s="4" t="s">
        <v>15</v>
      </c>
      <c r="D316" s="5">
        <v>97027</v>
      </c>
      <c r="E316" s="1">
        <v>12209</v>
      </c>
      <c r="F316" s="5">
        <f>+Tabla2[[#This Row],[10 VEN.]]+Tabla2[[#This Row],[10 AP]]</f>
        <v>109236</v>
      </c>
      <c r="G316" s="5">
        <v>73</v>
      </c>
      <c r="H316" s="1">
        <v>483</v>
      </c>
      <c r="I316" s="5">
        <f>+Tabla2[[#This Row],[15 VEN]]+Tabla2[[#This Row],[15 AP]]</f>
        <v>556</v>
      </c>
      <c r="J316" s="5">
        <v>0</v>
      </c>
      <c r="K316" s="1">
        <v>8</v>
      </c>
      <c r="L316" s="5">
        <f>+Tabla2[[#This Row],[30 VEN.]]+Tabla2[[#This Row],[30 AP]]</f>
        <v>8</v>
      </c>
      <c r="M316" s="5">
        <v>69</v>
      </c>
      <c r="N316" s="1">
        <v>29</v>
      </c>
      <c r="O316" s="5">
        <f>+Tabla2[[#This Row],[45 VEN.]]+Tabla2[[#This Row],[45 AP]]</f>
        <v>98</v>
      </c>
      <c r="P316" s="2">
        <f t="shared" si="0"/>
        <v>109898</v>
      </c>
      <c r="Q316" s="5">
        <v>343</v>
      </c>
      <c r="R316" s="5">
        <v>0</v>
      </c>
      <c r="S316" s="5">
        <v>343</v>
      </c>
      <c r="T316" s="4"/>
      <c r="U316" s="4"/>
      <c r="V316" s="4"/>
      <c r="W316" s="4"/>
    </row>
    <row r="317" spans="1:23" x14ac:dyDescent="0.25">
      <c r="A317" s="7">
        <v>2016</v>
      </c>
      <c r="B317" s="4" t="s">
        <v>34</v>
      </c>
      <c r="C317" s="4" t="s">
        <v>16</v>
      </c>
      <c r="D317" s="5">
        <v>0</v>
      </c>
      <c r="E317" s="1">
        <v>0</v>
      </c>
      <c r="F317" s="5">
        <f>+Tabla2[[#This Row],[10 VEN.]]+Tabla2[[#This Row],[10 AP]]</f>
        <v>0</v>
      </c>
      <c r="G317" s="5">
        <v>0</v>
      </c>
      <c r="H317" s="1">
        <v>0</v>
      </c>
      <c r="I317" s="5">
        <f>+Tabla2[[#This Row],[15 VEN]]+Tabla2[[#This Row],[15 AP]]</f>
        <v>0</v>
      </c>
      <c r="J317" s="5">
        <v>0</v>
      </c>
      <c r="K317" s="1">
        <v>0</v>
      </c>
      <c r="L317" s="5">
        <f>+Tabla2[[#This Row],[30 VEN.]]+Tabla2[[#This Row],[30 AP]]</f>
        <v>0</v>
      </c>
      <c r="M317" s="5">
        <v>150</v>
      </c>
      <c r="N317" s="1">
        <v>22</v>
      </c>
      <c r="O317" s="5">
        <f>+Tabla2[[#This Row],[45 VEN.]]+Tabla2[[#This Row],[45 AP]]</f>
        <v>172</v>
      </c>
      <c r="P317" s="2">
        <f t="shared" si="0"/>
        <v>172</v>
      </c>
      <c r="Q317" s="5">
        <v>0</v>
      </c>
      <c r="R317" s="5">
        <v>0</v>
      </c>
      <c r="S317" s="5">
        <v>0</v>
      </c>
      <c r="T317" s="4"/>
      <c r="U317" s="4"/>
      <c r="V317" s="4"/>
      <c r="W317" s="4"/>
    </row>
    <row r="318" spans="1:23" x14ac:dyDescent="0.25">
      <c r="A318" s="7">
        <v>2016</v>
      </c>
      <c r="B318" s="4" t="s">
        <v>34</v>
      </c>
      <c r="C318" s="4" t="s">
        <v>17</v>
      </c>
      <c r="D318" s="5">
        <v>174854</v>
      </c>
      <c r="E318" s="1">
        <v>12359</v>
      </c>
      <c r="F318" s="5">
        <f>+Tabla2[[#This Row],[10 VEN.]]+Tabla2[[#This Row],[10 AP]]</f>
        <v>187213</v>
      </c>
      <c r="G318" s="5">
        <v>34</v>
      </c>
      <c r="H318" s="1">
        <v>607</v>
      </c>
      <c r="I318" s="5">
        <f>+Tabla2[[#This Row],[15 VEN]]+Tabla2[[#This Row],[15 AP]]</f>
        <v>641</v>
      </c>
      <c r="J318" s="5">
        <v>0</v>
      </c>
      <c r="K318" s="1">
        <v>0</v>
      </c>
      <c r="L318" s="5">
        <f>+Tabla2[[#This Row],[30 VEN.]]+Tabla2[[#This Row],[30 AP]]</f>
        <v>0</v>
      </c>
      <c r="M318" s="5">
        <v>392</v>
      </c>
      <c r="N318" s="1">
        <v>1275</v>
      </c>
      <c r="O318" s="5">
        <f>+Tabla2[[#This Row],[45 VEN.]]+Tabla2[[#This Row],[45 AP]]</f>
        <v>1667</v>
      </c>
      <c r="P318" s="2">
        <f t="shared" si="0"/>
        <v>189521</v>
      </c>
      <c r="Q318" s="5">
        <v>0</v>
      </c>
      <c r="R318" s="5">
        <v>0</v>
      </c>
      <c r="S318" s="5">
        <v>0</v>
      </c>
      <c r="T318" s="4"/>
      <c r="U318" s="4"/>
      <c r="V318" s="4"/>
      <c r="W318" s="4"/>
    </row>
    <row r="319" spans="1:23" x14ac:dyDescent="0.25">
      <c r="A319" s="7">
        <v>2016</v>
      </c>
      <c r="B319" s="4" t="s">
        <v>34</v>
      </c>
      <c r="C319" s="4" t="s">
        <v>6</v>
      </c>
      <c r="D319" s="5">
        <v>121554</v>
      </c>
      <c r="E319" s="1">
        <v>27901</v>
      </c>
      <c r="F319" s="5">
        <f>+Tabla2[[#This Row],[10 VEN.]]+Tabla2[[#This Row],[10 AP]]</f>
        <v>149455</v>
      </c>
      <c r="G319" s="5">
        <v>0</v>
      </c>
      <c r="H319" s="1">
        <v>215</v>
      </c>
      <c r="I319" s="5">
        <f>+Tabla2[[#This Row],[15 VEN]]+Tabla2[[#This Row],[15 AP]]</f>
        <v>215</v>
      </c>
      <c r="J319" s="5">
        <v>0</v>
      </c>
      <c r="K319" s="1">
        <v>0</v>
      </c>
      <c r="L319" s="5">
        <f>+Tabla2[[#This Row],[30 VEN.]]+Tabla2[[#This Row],[30 AP]]</f>
        <v>0</v>
      </c>
      <c r="M319" s="5">
        <v>833</v>
      </c>
      <c r="N319" s="1">
        <v>197</v>
      </c>
      <c r="O319" s="5">
        <f>+Tabla2[[#This Row],[45 VEN.]]+Tabla2[[#This Row],[45 AP]]</f>
        <v>1030</v>
      </c>
      <c r="P319" s="2">
        <f t="shared" si="0"/>
        <v>150700</v>
      </c>
      <c r="Q319" s="5">
        <v>15</v>
      </c>
      <c r="R319" s="5">
        <v>8</v>
      </c>
      <c r="S319" s="5">
        <v>23</v>
      </c>
      <c r="T319" s="4"/>
      <c r="U319" s="4"/>
      <c r="V319" s="4"/>
      <c r="W319" s="4"/>
    </row>
    <row r="320" spans="1:23" x14ac:dyDescent="0.25">
      <c r="A320" s="7">
        <v>2016</v>
      </c>
      <c r="B320" s="4" t="s">
        <v>34</v>
      </c>
      <c r="C320" s="4" t="s">
        <v>64</v>
      </c>
      <c r="D320" s="5">
        <v>264259</v>
      </c>
      <c r="E320" s="1">
        <v>49652</v>
      </c>
      <c r="F320" s="5">
        <f>+Tabla2[[#This Row],[10 VEN.]]+Tabla2[[#This Row],[10 AP]]</f>
        <v>313911</v>
      </c>
      <c r="G320" s="5">
        <v>677</v>
      </c>
      <c r="H320" s="1">
        <v>1887</v>
      </c>
      <c r="I320" s="5">
        <f>+Tabla2[[#This Row],[15 VEN]]+Tabla2[[#This Row],[15 AP]]</f>
        <v>2564</v>
      </c>
      <c r="J320" s="5">
        <v>0</v>
      </c>
      <c r="K320" s="1">
        <v>0</v>
      </c>
      <c r="L320" s="5">
        <f>+Tabla2[[#This Row],[30 VEN.]]+Tabla2[[#This Row],[30 AP]]</f>
        <v>0</v>
      </c>
      <c r="M320" s="5">
        <v>561</v>
      </c>
      <c r="N320" s="1">
        <v>707</v>
      </c>
      <c r="O320" s="5">
        <f>+Tabla2[[#This Row],[45 VEN.]]+Tabla2[[#This Row],[45 AP]]</f>
        <v>1268</v>
      </c>
      <c r="P320" s="2">
        <f t="shared" si="0"/>
        <v>317743</v>
      </c>
      <c r="Q320" s="5">
        <v>3068</v>
      </c>
      <c r="R320" s="5">
        <v>206</v>
      </c>
      <c r="S320" s="5">
        <v>3274</v>
      </c>
      <c r="T320" s="4"/>
      <c r="U320" s="4"/>
      <c r="V320" s="4"/>
      <c r="W320" s="4"/>
    </row>
    <row r="321" spans="1:23" x14ac:dyDescent="0.25">
      <c r="A321" s="7">
        <v>2016</v>
      </c>
      <c r="B321" s="4" t="s">
        <v>34</v>
      </c>
      <c r="C321" s="4" t="s">
        <v>7</v>
      </c>
      <c r="D321" s="5">
        <v>200684</v>
      </c>
      <c r="E321" s="1">
        <v>17340</v>
      </c>
      <c r="F321" s="5">
        <f>+Tabla2[[#This Row],[10 VEN.]]+Tabla2[[#This Row],[10 AP]]</f>
        <v>218024</v>
      </c>
      <c r="G321" s="5">
        <v>1464</v>
      </c>
      <c r="H321" s="1">
        <v>2809</v>
      </c>
      <c r="I321" s="5">
        <f>+Tabla2[[#This Row],[15 VEN]]+Tabla2[[#This Row],[15 AP]]</f>
        <v>4273</v>
      </c>
      <c r="J321" s="5">
        <v>4</v>
      </c>
      <c r="K321" s="1">
        <v>19</v>
      </c>
      <c r="L321" s="5">
        <f>+Tabla2[[#This Row],[30 VEN.]]+Tabla2[[#This Row],[30 AP]]</f>
        <v>23</v>
      </c>
      <c r="M321" s="5">
        <v>1650</v>
      </c>
      <c r="N321" s="1">
        <v>1027</v>
      </c>
      <c r="O321" s="5">
        <f>+Tabla2[[#This Row],[45 VEN.]]+Tabla2[[#This Row],[45 AP]]</f>
        <v>2677</v>
      </c>
      <c r="P321" s="2">
        <f t="shared" si="0"/>
        <v>224997</v>
      </c>
      <c r="Q321" s="5">
        <v>12706</v>
      </c>
      <c r="R321" s="5">
        <v>420</v>
      </c>
      <c r="S321" s="5">
        <v>13126</v>
      </c>
      <c r="T321" s="4"/>
      <c r="U321" s="4"/>
      <c r="V321" s="4"/>
      <c r="W321" s="4"/>
    </row>
    <row r="322" spans="1:23" x14ac:dyDescent="0.25">
      <c r="A322" s="7">
        <v>2016</v>
      </c>
      <c r="B322" s="4" t="s">
        <v>34</v>
      </c>
      <c r="C322" s="4" t="s">
        <v>18</v>
      </c>
      <c r="D322" s="5">
        <v>52176</v>
      </c>
      <c r="E322" s="1">
        <v>50</v>
      </c>
      <c r="F322" s="5">
        <f>+Tabla2[[#This Row],[10 VEN.]]+Tabla2[[#This Row],[10 AP]]</f>
        <v>52226</v>
      </c>
      <c r="G322" s="5">
        <v>0</v>
      </c>
      <c r="H322" s="1">
        <v>0</v>
      </c>
      <c r="I322" s="5">
        <f>+Tabla2[[#This Row],[15 VEN]]+Tabla2[[#This Row],[15 AP]]</f>
        <v>0</v>
      </c>
      <c r="J322" s="5">
        <v>0</v>
      </c>
      <c r="K322" s="1">
        <v>0</v>
      </c>
      <c r="L322" s="5">
        <f>+Tabla2[[#This Row],[30 VEN.]]+Tabla2[[#This Row],[30 AP]]</f>
        <v>0</v>
      </c>
      <c r="M322" s="5">
        <v>197</v>
      </c>
      <c r="N322" s="1">
        <v>0</v>
      </c>
      <c r="O322" s="5">
        <f>+Tabla2[[#This Row],[45 VEN.]]+Tabla2[[#This Row],[45 AP]]</f>
        <v>197</v>
      </c>
      <c r="P322" s="2">
        <f t="shared" si="0"/>
        <v>52423</v>
      </c>
      <c r="Q322" s="5">
        <v>968</v>
      </c>
      <c r="R322" s="5">
        <v>0</v>
      </c>
      <c r="S322" s="5">
        <v>968</v>
      </c>
      <c r="T322" s="4"/>
      <c r="U322" s="4"/>
      <c r="V322" s="4"/>
      <c r="W322" s="4"/>
    </row>
    <row r="323" spans="1:23" x14ac:dyDescent="0.25">
      <c r="A323" s="7">
        <v>2016</v>
      </c>
      <c r="B323" s="4" t="s">
        <v>34</v>
      </c>
      <c r="C323" s="4" t="s">
        <v>25</v>
      </c>
      <c r="D323" s="5">
        <v>10845</v>
      </c>
      <c r="E323" s="1">
        <v>961</v>
      </c>
      <c r="F323" s="5">
        <f>+Tabla2[[#This Row],[10 VEN.]]+Tabla2[[#This Row],[10 AP]]</f>
        <v>11806</v>
      </c>
      <c r="G323" s="5">
        <v>3</v>
      </c>
      <c r="H323" s="1">
        <v>18</v>
      </c>
      <c r="I323" s="5">
        <f>+Tabla2[[#This Row],[15 VEN]]+Tabla2[[#This Row],[15 AP]]</f>
        <v>21</v>
      </c>
      <c r="J323" s="5">
        <v>0</v>
      </c>
      <c r="K323" s="1">
        <v>0</v>
      </c>
      <c r="L323" s="5">
        <f>+Tabla2[[#This Row],[30 VEN.]]+Tabla2[[#This Row],[30 AP]]</f>
        <v>0</v>
      </c>
      <c r="M323" s="5">
        <v>0</v>
      </c>
      <c r="N323" s="1">
        <v>0</v>
      </c>
      <c r="O323" s="5">
        <f>+Tabla2[[#This Row],[45 VEN.]]+Tabla2[[#This Row],[45 AP]]</f>
        <v>0</v>
      </c>
      <c r="P323" s="2">
        <f t="shared" si="0"/>
        <v>11827</v>
      </c>
      <c r="Q323" s="5">
        <v>0</v>
      </c>
      <c r="R323" s="5">
        <v>0</v>
      </c>
      <c r="S323" s="5">
        <v>0</v>
      </c>
      <c r="T323" s="4"/>
      <c r="U323" s="4"/>
      <c r="V323" s="4"/>
      <c r="W323" s="4"/>
    </row>
    <row r="324" spans="1:23" x14ac:dyDescent="0.25">
      <c r="A324" s="7">
        <v>2016</v>
      </c>
      <c r="B324" s="4" t="s">
        <v>35</v>
      </c>
      <c r="C324" s="4" t="s">
        <v>3</v>
      </c>
      <c r="D324" s="5">
        <v>205031</v>
      </c>
      <c r="E324" s="1">
        <v>18452</v>
      </c>
      <c r="F324" s="5">
        <f>+Tabla2[[#This Row],[10 VEN.]]+Tabla2[[#This Row],[10 AP]]</f>
        <v>223483</v>
      </c>
      <c r="G324" s="5">
        <v>18</v>
      </c>
      <c r="H324" s="1">
        <v>318</v>
      </c>
      <c r="I324" s="5">
        <f>+Tabla2[[#This Row],[15 VEN]]+Tabla2[[#This Row],[15 AP]]</f>
        <v>336</v>
      </c>
      <c r="J324" s="5">
        <v>0</v>
      </c>
      <c r="K324" s="1">
        <v>22</v>
      </c>
      <c r="L324" s="5">
        <f>+Tabla2[[#This Row],[30 VEN.]]+Tabla2[[#This Row],[30 AP]]</f>
        <v>22</v>
      </c>
      <c r="M324" s="5">
        <v>313</v>
      </c>
      <c r="N324" s="1">
        <v>95</v>
      </c>
      <c r="O324" s="5">
        <f>+Tabla2[[#This Row],[45 VEN.]]+Tabla2[[#This Row],[45 AP]]</f>
        <v>408</v>
      </c>
      <c r="P324" s="2">
        <f t="shared" si="0"/>
        <v>224249</v>
      </c>
      <c r="Q324" s="5">
        <v>178</v>
      </c>
      <c r="R324" s="5">
        <v>0</v>
      </c>
      <c r="S324" s="5">
        <v>178</v>
      </c>
      <c r="T324" s="4"/>
      <c r="U324" s="4"/>
      <c r="V324" s="4"/>
      <c r="W324" s="4"/>
    </row>
    <row r="325" spans="1:23" x14ac:dyDescent="0.25">
      <c r="A325" s="7">
        <v>2016</v>
      </c>
      <c r="B325" s="4" t="s">
        <v>35</v>
      </c>
      <c r="C325" s="4" t="s">
        <v>20</v>
      </c>
      <c r="D325" s="5">
        <v>20920</v>
      </c>
      <c r="E325" s="1">
        <v>1409</v>
      </c>
      <c r="F325" s="5">
        <f>+Tabla2[[#This Row],[10 VEN.]]+Tabla2[[#This Row],[10 AP]]</f>
        <v>22329</v>
      </c>
      <c r="G325" s="5">
        <v>8</v>
      </c>
      <c r="H325" s="1">
        <v>107</v>
      </c>
      <c r="I325" s="5">
        <f>+Tabla2[[#This Row],[15 VEN]]+Tabla2[[#This Row],[15 AP]]</f>
        <v>115</v>
      </c>
      <c r="J325" s="5">
        <v>0</v>
      </c>
      <c r="K325" s="1">
        <v>0</v>
      </c>
      <c r="L325" s="5">
        <f>+Tabla2[[#This Row],[30 VEN.]]+Tabla2[[#This Row],[30 AP]]</f>
        <v>0</v>
      </c>
      <c r="M325" s="5">
        <v>80</v>
      </c>
      <c r="N325" s="1">
        <v>56</v>
      </c>
      <c r="O325" s="5">
        <f>+Tabla2[[#This Row],[45 VEN.]]+Tabla2[[#This Row],[45 AP]]</f>
        <v>136</v>
      </c>
      <c r="P325" s="2">
        <f t="shared" si="0"/>
        <v>22580</v>
      </c>
      <c r="Q325" s="5">
        <v>124</v>
      </c>
      <c r="R325" s="5">
        <v>0</v>
      </c>
      <c r="S325" s="5">
        <v>124</v>
      </c>
      <c r="T325" s="4"/>
      <c r="U325" s="4"/>
      <c r="V325" s="4"/>
      <c r="W325" s="4"/>
    </row>
    <row r="326" spans="1:23" x14ac:dyDescent="0.25">
      <c r="A326" s="7">
        <v>2016</v>
      </c>
      <c r="B326" s="4" t="s">
        <v>35</v>
      </c>
      <c r="C326" s="4" t="s">
        <v>21</v>
      </c>
      <c r="D326" s="5">
        <v>13690</v>
      </c>
      <c r="E326" s="1">
        <v>2721</v>
      </c>
      <c r="F326" s="5">
        <f>+Tabla2[[#This Row],[10 VEN.]]+Tabla2[[#This Row],[10 AP]]</f>
        <v>16411</v>
      </c>
      <c r="G326" s="5">
        <v>7</v>
      </c>
      <c r="H326" s="1">
        <v>71</v>
      </c>
      <c r="I326" s="5">
        <f>+Tabla2[[#This Row],[15 VEN]]+Tabla2[[#This Row],[15 AP]]</f>
        <v>78</v>
      </c>
      <c r="J326" s="5">
        <v>0</v>
      </c>
      <c r="K326" s="1">
        <v>0</v>
      </c>
      <c r="L326" s="5">
        <f>+Tabla2[[#This Row],[30 VEN.]]+Tabla2[[#This Row],[30 AP]]</f>
        <v>0</v>
      </c>
      <c r="M326" s="5">
        <v>37</v>
      </c>
      <c r="N326" s="1">
        <v>4</v>
      </c>
      <c r="O326" s="5">
        <f>+Tabla2[[#This Row],[45 VEN.]]+Tabla2[[#This Row],[45 AP]]</f>
        <v>41</v>
      </c>
      <c r="P326" s="2">
        <f t="shared" si="0"/>
        <v>16530</v>
      </c>
      <c r="Q326" s="5">
        <v>0</v>
      </c>
      <c r="R326" s="5">
        <v>0</v>
      </c>
      <c r="S326" s="5">
        <v>0</v>
      </c>
      <c r="T326" s="4"/>
      <c r="U326" s="4"/>
      <c r="V326" s="4"/>
      <c r="W326" s="4"/>
    </row>
    <row r="327" spans="1:23" x14ac:dyDescent="0.25">
      <c r="A327" s="7">
        <v>2016</v>
      </c>
      <c r="B327" s="4" t="s">
        <v>35</v>
      </c>
      <c r="C327" s="4" t="s">
        <v>63</v>
      </c>
      <c r="D327" s="5">
        <v>8891</v>
      </c>
      <c r="E327" s="1">
        <v>543</v>
      </c>
      <c r="F327" s="5">
        <f>+Tabla2[[#This Row],[10 VEN.]]+Tabla2[[#This Row],[10 AP]]</f>
        <v>9434</v>
      </c>
      <c r="G327" s="5">
        <v>2</v>
      </c>
      <c r="H327" s="1">
        <v>7</v>
      </c>
      <c r="I327" s="5">
        <f>+Tabla2[[#This Row],[15 VEN]]+Tabla2[[#This Row],[15 AP]]</f>
        <v>9</v>
      </c>
      <c r="J327" s="5">
        <v>0</v>
      </c>
      <c r="K327" s="1">
        <v>0</v>
      </c>
      <c r="L327" s="5">
        <f>+Tabla2[[#This Row],[30 VEN.]]+Tabla2[[#This Row],[30 AP]]</f>
        <v>0</v>
      </c>
      <c r="M327" s="5">
        <v>28</v>
      </c>
      <c r="N327" s="1">
        <v>105</v>
      </c>
      <c r="O327" s="5">
        <f>+Tabla2[[#This Row],[45 VEN.]]+Tabla2[[#This Row],[45 AP]]</f>
        <v>133</v>
      </c>
      <c r="P327" s="2">
        <f t="shared" si="0"/>
        <v>9576</v>
      </c>
      <c r="Q327" s="5">
        <v>80</v>
      </c>
      <c r="R327" s="5">
        <v>0</v>
      </c>
      <c r="S327" s="5">
        <v>80</v>
      </c>
      <c r="T327" s="4"/>
      <c r="U327" s="4"/>
      <c r="V327" s="4"/>
      <c r="W327" s="4"/>
    </row>
    <row r="328" spans="1:23" x14ac:dyDescent="0.25">
      <c r="A328" s="7">
        <v>2016</v>
      </c>
      <c r="B328" s="4" t="s">
        <v>35</v>
      </c>
      <c r="C328" s="4" t="s">
        <v>4</v>
      </c>
      <c r="D328" s="5">
        <v>3208</v>
      </c>
      <c r="E328" s="1">
        <v>159</v>
      </c>
      <c r="F328" s="5">
        <f>+Tabla2[[#This Row],[10 VEN.]]+Tabla2[[#This Row],[10 AP]]</f>
        <v>3367</v>
      </c>
      <c r="G328" s="5">
        <v>0</v>
      </c>
      <c r="H328" s="1">
        <v>0</v>
      </c>
      <c r="I328" s="5">
        <f>+Tabla2[[#This Row],[15 VEN]]+Tabla2[[#This Row],[15 AP]]</f>
        <v>0</v>
      </c>
      <c r="J328" s="5">
        <v>0</v>
      </c>
      <c r="K328" s="1">
        <v>0</v>
      </c>
      <c r="L328" s="5">
        <f>+Tabla2[[#This Row],[30 VEN.]]+Tabla2[[#This Row],[30 AP]]</f>
        <v>0</v>
      </c>
      <c r="M328" s="5">
        <v>0</v>
      </c>
      <c r="N328" s="1">
        <v>102</v>
      </c>
      <c r="O328" s="5">
        <f>+Tabla2[[#This Row],[45 VEN.]]+Tabla2[[#This Row],[45 AP]]</f>
        <v>102</v>
      </c>
      <c r="P328" s="2">
        <f t="shared" si="0"/>
        <v>3469</v>
      </c>
      <c r="Q328" s="5">
        <v>0</v>
      </c>
      <c r="R328" s="5">
        <v>0</v>
      </c>
      <c r="S328" s="5">
        <v>0</v>
      </c>
      <c r="T328" s="4"/>
      <c r="U328" s="4"/>
      <c r="V328" s="4"/>
      <c r="W328" s="4"/>
    </row>
    <row r="329" spans="1:23" x14ac:dyDescent="0.25">
      <c r="A329" s="7">
        <v>2016</v>
      </c>
      <c r="B329" s="4" t="s">
        <v>35</v>
      </c>
      <c r="C329" s="4" t="s">
        <v>44</v>
      </c>
      <c r="D329" s="5">
        <v>26108</v>
      </c>
      <c r="E329" s="1">
        <v>1003</v>
      </c>
      <c r="F329" s="5">
        <f>+Tabla2[[#This Row],[10 VEN.]]+Tabla2[[#This Row],[10 AP]]</f>
        <v>27111</v>
      </c>
      <c r="G329" s="5">
        <v>34</v>
      </c>
      <c r="H329" s="1">
        <v>94</v>
      </c>
      <c r="I329" s="5">
        <f>+Tabla2[[#This Row],[15 VEN]]+Tabla2[[#This Row],[15 AP]]</f>
        <v>128</v>
      </c>
      <c r="J329" s="5">
        <v>0</v>
      </c>
      <c r="K329" s="1">
        <v>0</v>
      </c>
      <c r="L329" s="5">
        <f>+Tabla2[[#This Row],[30 VEN.]]+Tabla2[[#This Row],[30 AP]]</f>
        <v>0</v>
      </c>
      <c r="M329" s="5">
        <v>136</v>
      </c>
      <c r="N329" s="1">
        <v>83</v>
      </c>
      <c r="O329" s="5">
        <f>+Tabla2[[#This Row],[45 VEN.]]+Tabla2[[#This Row],[45 AP]]</f>
        <v>219</v>
      </c>
      <c r="P329" s="2">
        <f t="shared" si="0"/>
        <v>27458</v>
      </c>
      <c r="Q329" s="5">
        <v>295</v>
      </c>
      <c r="R329" s="5">
        <v>0</v>
      </c>
      <c r="S329" s="5">
        <v>295</v>
      </c>
      <c r="T329" s="4"/>
      <c r="U329" s="4"/>
      <c r="V329" s="4"/>
      <c r="W329" s="4"/>
    </row>
    <row r="330" spans="1:23" x14ac:dyDescent="0.25">
      <c r="A330" s="7">
        <v>2016</v>
      </c>
      <c r="B330" s="4" t="s">
        <v>35</v>
      </c>
      <c r="C330" s="4" t="s">
        <v>23</v>
      </c>
      <c r="D330" s="5">
        <v>89406</v>
      </c>
      <c r="E330" s="1">
        <v>6938</v>
      </c>
      <c r="F330" s="5">
        <f>+Tabla2[[#This Row],[10 VEN.]]+Tabla2[[#This Row],[10 AP]]</f>
        <v>96344</v>
      </c>
      <c r="G330" s="5">
        <v>29</v>
      </c>
      <c r="H330" s="1">
        <v>75</v>
      </c>
      <c r="I330" s="5">
        <f>+Tabla2[[#This Row],[15 VEN]]+Tabla2[[#This Row],[15 AP]]</f>
        <v>104</v>
      </c>
      <c r="J330" s="5">
        <v>0</v>
      </c>
      <c r="K330" s="1">
        <v>8</v>
      </c>
      <c r="L330" s="5">
        <f>+Tabla2[[#This Row],[30 VEN.]]+Tabla2[[#This Row],[30 AP]]</f>
        <v>8</v>
      </c>
      <c r="M330" s="5">
        <v>224</v>
      </c>
      <c r="N330" s="1">
        <v>48</v>
      </c>
      <c r="O330" s="5">
        <f>+Tabla2[[#This Row],[45 VEN.]]+Tabla2[[#This Row],[45 AP]]</f>
        <v>272</v>
      </c>
      <c r="P330" s="2">
        <f t="shared" si="0"/>
        <v>96728</v>
      </c>
      <c r="Q330" s="5">
        <v>5525</v>
      </c>
      <c r="R330" s="5">
        <v>120</v>
      </c>
      <c r="S330" s="5">
        <v>5645</v>
      </c>
      <c r="T330" s="4"/>
      <c r="U330" s="4"/>
      <c r="V330" s="4"/>
      <c r="W330" s="4"/>
    </row>
    <row r="331" spans="1:23" x14ac:dyDescent="0.25">
      <c r="A331" s="7">
        <v>2016</v>
      </c>
      <c r="B331" s="4" t="s">
        <v>35</v>
      </c>
      <c r="C331" s="4" t="s">
        <v>9</v>
      </c>
      <c r="D331" s="5">
        <v>124238</v>
      </c>
      <c r="E331" s="1">
        <v>38756</v>
      </c>
      <c r="F331" s="5">
        <f>+Tabla2[[#This Row],[10 VEN.]]+Tabla2[[#This Row],[10 AP]]</f>
        <v>162994</v>
      </c>
      <c r="G331" s="5">
        <v>30</v>
      </c>
      <c r="H331" s="1">
        <v>153</v>
      </c>
      <c r="I331" s="5">
        <f>+Tabla2[[#This Row],[15 VEN]]+Tabla2[[#This Row],[15 AP]]</f>
        <v>183</v>
      </c>
      <c r="J331" s="5">
        <v>0</v>
      </c>
      <c r="K331" s="1">
        <v>8</v>
      </c>
      <c r="L331" s="5">
        <f>+Tabla2[[#This Row],[30 VEN.]]+Tabla2[[#This Row],[30 AP]]</f>
        <v>8</v>
      </c>
      <c r="M331" s="5">
        <v>188</v>
      </c>
      <c r="N331" s="1">
        <v>48</v>
      </c>
      <c r="O331" s="5">
        <f>+Tabla2[[#This Row],[45 VEN.]]+Tabla2[[#This Row],[45 AP]]</f>
        <v>236</v>
      </c>
      <c r="P331" s="2">
        <f t="shared" si="0"/>
        <v>163421</v>
      </c>
      <c r="Q331" s="5">
        <v>0</v>
      </c>
      <c r="R331" s="5">
        <v>0</v>
      </c>
      <c r="S331" s="5">
        <v>0</v>
      </c>
      <c r="T331" s="4"/>
      <c r="U331" s="4"/>
      <c r="V331" s="4"/>
      <c r="W331" s="4"/>
    </row>
    <row r="332" spans="1:23" x14ac:dyDescent="0.25">
      <c r="A332" s="7">
        <v>2016</v>
      </c>
      <c r="B332" s="4" t="s">
        <v>35</v>
      </c>
      <c r="C332" s="4" t="s">
        <v>15</v>
      </c>
      <c r="D332" s="5">
        <v>92964</v>
      </c>
      <c r="E332" s="1">
        <v>24736</v>
      </c>
      <c r="F332" s="5">
        <f>+Tabla2[[#This Row],[10 VEN.]]+Tabla2[[#This Row],[10 AP]]</f>
        <v>117700</v>
      </c>
      <c r="G332" s="5">
        <v>0</v>
      </c>
      <c r="H332" s="1">
        <v>245</v>
      </c>
      <c r="I332" s="5">
        <f>+Tabla2[[#This Row],[15 VEN]]+Tabla2[[#This Row],[15 AP]]</f>
        <v>245</v>
      </c>
      <c r="J332" s="5">
        <v>0</v>
      </c>
      <c r="K332" s="1">
        <v>0</v>
      </c>
      <c r="L332" s="5">
        <f>+Tabla2[[#This Row],[30 VEN.]]+Tabla2[[#This Row],[30 AP]]</f>
        <v>0</v>
      </c>
      <c r="M332" s="5">
        <v>122</v>
      </c>
      <c r="N332" s="1">
        <v>3</v>
      </c>
      <c r="O332" s="5">
        <f>+Tabla2[[#This Row],[45 VEN.]]+Tabla2[[#This Row],[45 AP]]</f>
        <v>125</v>
      </c>
      <c r="P332" s="2">
        <f t="shared" si="0"/>
        <v>118070</v>
      </c>
      <c r="Q332" s="5">
        <v>345</v>
      </c>
      <c r="R332" s="5">
        <v>0</v>
      </c>
      <c r="S332" s="5">
        <v>345</v>
      </c>
      <c r="T332" s="4"/>
      <c r="U332" s="4"/>
      <c r="V332" s="4"/>
      <c r="W332" s="4"/>
    </row>
    <row r="333" spans="1:23" x14ac:dyDescent="0.25">
      <c r="A333" s="7">
        <v>2016</v>
      </c>
      <c r="B333" s="4" t="s">
        <v>35</v>
      </c>
      <c r="C333" s="4" t="s">
        <v>24</v>
      </c>
      <c r="D333" s="5">
        <v>0</v>
      </c>
      <c r="E333" s="1">
        <v>0</v>
      </c>
      <c r="F333" s="5">
        <f>+Tabla2[[#This Row],[10 VEN.]]+Tabla2[[#This Row],[10 AP]]</f>
        <v>0</v>
      </c>
      <c r="G333" s="5">
        <v>0</v>
      </c>
      <c r="H333" s="1">
        <v>0</v>
      </c>
      <c r="I333" s="5">
        <f>+Tabla2[[#This Row],[15 VEN]]+Tabla2[[#This Row],[15 AP]]</f>
        <v>0</v>
      </c>
      <c r="J333" s="5">
        <v>0</v>
      </c>
      <c r="K333" s="1">
        <v>0</v>
      </c>
      <c r="L333" s="5">
        <f>+Tabla2[[#This Row],[30 VEN.]]+Tabla2[[#This Row],[30 AP]]</f>
        <v>0</v>
      </c>
      <c r="M333" s="5">
        <v>293</v>
      </c>
      <c r="N333" s="1">
        <v>34</v>
      </c>
      <c r="O333" s="5">
        <f>+Tabla2[[#This Row],[45 VEN.]]+Tabla2[[#This Row],[45 AP]]</f>
        <v>327</v>
      </c>
      <c r="P333" s="2">
        <f t="shared" si="0"/>
        <v>327</v>
      </c>
      <c r="Q333" s="5">
        <v>0</v>
      </c>
      <c r="R333" s="5">
        <v>0</v>
      </c>
      <c r="S333" s="5">
        <v>0</v>
      </c>
      <c r="T333" s="4"/>
      <c r="U333" s="4"/>
      <c r="V333" s="4"/>
      <c r="W333" s="4"/>
    </row>
    <row r="334" spans="1:23" x14ac:dyDescent="0.25">
      <c r="A334" s="7">
        <v>2016</v>
      </c>
      <c r="B334" s="4" t="s">
        <v>35</v>
      </c>
      <c r="C334" s="4" t="s">
        <v>25</v>
      </c>
      <c r="D334" s="5">
        <v>42618</v>
      </c>
      <c r="E334" s="1">
        <v>87828</v>
      </c>
      <c r="F334" s="5">
        <f>+Tabla2[[#This Row],[10 VEN.]]+Tabla2[[#This Row],[10 AP]]</f>
        <v>130446</v>
      </c>
      <c r="G334" s="5">
        <v>290</v>
      </c>
      <c r="H334" s="1">
        <v>181</v>
      </c>
      <c r="I334" s="5">
        <f>+Tabla2[[#This Row],[15 VEN]]+Tabla2[[#This Row],[15 AP]]</f>
        <v>471</v>
      </c>
      <c r="J334" s="5">
        <v>0</v>
      </c>
      <c r="K334" s="1">
        <v>0</v>
      </c>
      <c r="L334" s="5">
        <f>+Tabla2[[#This Row],[30 VEN.]]+Tabla2[[#This Row],[30 AP]]</f>
        <v>0</v>
      </c>
      <c r="M334" s="5">
        <v>466</v>
      </c>
      <c r="N334" s="1">
        <v>133</v>
      </c>
      <c r="O334" s="5">
        <f>+Tabla2[[#This Row],[45 VEN.]]+Tabla2[[#This Row],[45 AP]]</f>
        <v>599</v>
      </c>
      <c r="P334" s="2">
        <f t="shared" si="0"/>
        <v>131516</v>
      </c>
      <c r="Q334" s="5">
        <v>19</v>
      </c>
      <c r="R334" s="5">
        <v>0</v>
      </c>
      <c r="S334" s="5">
        <v>19</v>
      </c>
      <c r="T334" s="4"/>
      <c r="U334" s="4"/>
      <c r="V334" s="4"/>
      <c r="W334" s="4"/>
    </row>
    <row r="335" spans="1:23" x14ac:dyDescent="0.25">
      <c r="A335" s="7">
        <v>2016</v>
      </c>
      <c r="B335" s="4" t="s">
        <v>35</v>
      </c>
      <c r="C335" s="4" t="s">
        <v>17</v>
      </c>
      <c r="D335" s="5">
        <v>52216</v>
      </c>
      <c r="E335" s="1">
        <v>5543</v>
      </c>
      <c r="F335" s="5">
        <f>+Tabla2[[#This Row],[10 VEN.]]+Tabla2[[#This Row],[10 AP]]</f>
        <v>57759</v>
      </c>
      <c r="G335" s="5">
        <v>78</v>
      </c>
      <c r="H335" s="1">
        <v>168</v>
      </c>
      <c r="I335" s="5">
        <f>+Tabla2[[#This Row],[15 VEN]]+Tabla2[[#This Row],[15 AP]]</f>
        <v>246</v>
      </c>
      <c r="J335" s="5">
        <v>0</v>
      </c>
      <c r="K335" s="1">
        <v>15</v>
      </c>
      <c r="L335" s="5">
        <f>+Tabla2[[#This Row],[30 VEN.]]+Tabla2[[#This Row],[30 AP]]</f>
        <v>15</v>
      </c>
      <c r="M335" s="5">
        <v>313</v>
      </c>
      <c r="N335" s="1">
        <v>731</v>
      </c>
      <c r="O335" s="5">
        <f>+Tabla2[[#This Row],[45 VEN.]]+Tabla2[[#This Row],[45 AP]]</f>
        <v>1044</v>
      </c>
      <c r="P335" s="2">
        <f t="shared" si="0"/>
        <v>59064</v>
      </c>
      <c r="Q335" s="5">
        <v>574</v>
      </c>
      <c r="R335" s="5">
        <v>0</v>
      </c>
      <c r="S335" s="5">
        <v>574</v>
      </c>
      <c r="T335" s="4"/>
      <c r="U335" s="4"/>
      <c r="V335" s="4"/>
      <c r="W335" s="4"/>
    </row>
    <row r="336" spans="1:23" x14ac:dyDescent="0.25">
      <c r="A336" s="7">
        <v>2016</v>
      </c>
      <c r="B336" s="4" t="s">
        <v>35</v>
      </c>
      <c r="C336" s="4" t="s">
        <v>26</v>
      </c>
      <c r="D336" s="5">
        <v>68460</v>
      </c>
      <c r="E336" s="1">
        <v>21533</v>
      </c>
      <c r="F336" s="5">
        <f>+Tabla2[[#This Row],[10 VEN.]]+Tabla2[[#This Row],[10 AP]]</f>
        <v>89993</v>
      </c>
      <c r="G336" s="5">
        <v>387</v>
      </c>
      <c r="H336" s="1">
        <v>1977</v>
      </c>
      <c r="I336" s="5">
        <f>+Tabla2[[#This Row],[15 VEN]]+Tabla2[[#This Row],[15 AP]]</f>
        <v>2364</v>
      </c>
      <c r="J336" s="5">
        <v>0</v>
      </c>
      <c r="K336" s="1">
        <v>0</v>
      </c>
      <c r="L336" s="5">
        <f>+Tabla2[[#This Row],[30 VEN.]]+Tabla2[[#This Row],[30 AP]]</f>
        <v>0</v>
      </c>
      <c r="M336" s="5">
        <v>316</v>
      </c>
      <c r="N336" s="1">
        <v>134</v>
      </c>
      <c r="O336" s="5">
        <f>+Tabla2[[#This Row],[45 VEN.]]+Tabla2[[#This Row],[45 AP]]</f>
        <v>450</v>
      </c>
      <c r="P336" s="2">
        <f t="shared" si="0"/>
        <v>92807</v>
      </c>
      <c r="Q336" s="5">
        <v>568</v>
      </c>
      <c r="R336" s="5">
        <v>0</v>
      </c>
      <c r="S336" s="5">
        <v>568</v>
      </c>
      <c r="T336" s="4"/>
      <c r="U336" s="4"/>
      <c r="V336" s="4"/>
      <c r="W336" s="4"/>
    </row>
    <row r="337" spans="1:23" x14ac:dyDescent="0.25">
      <c r="A337" s="7">
        <v>2016</v>
      </c>
      <c r="B337" s="4" t="s">
        <v>35</v>
      </c>
      <c r="C337" s="4" t="s">
        <v>6</v>
      </c>
      <c r="D337" s="5">
        <v>76108</v>
      </c>
      <c r="E337" s="1">
        <v>10042</v>
      </c>
      <c r="F337" s="5">
        <f>+Tabla2[[#This Row],[10 VEN.]]+Tabla2[[#This Row],[10 AP]]</f>
        <v>86150</v>
      </c>
      <c r="G337" s="5">
        <v>0</v>
      </c>
      <c r="H337" s="1">
        <v>42</v>
      </c>
      <c r="I337" s="5">
        <f>+Tabla2[[#This Row],[15 VEN]]+Tabla2[[#This Row],[15 AP]]</f>
        <v>42</v>
      </c>
      <c r="J337" s="5">
        <v>0</v>
      </c>
      <c r="K337" s="1">
        <v>0</v>
      </c>
      <c r="L337" s="5">
        <f>+Tabla2[[#This Row],[30 VEN.]]+Tabla2[[#This Row],[30 AP]]</f>
        <v>0</v>
      </c>
      <c r="M337" s="5">
        <v>568</v>
      </c>
      <c r="N337" s="1">
        <v>109</v>
      </c>
      <c r="O337" s="5">
        <f>+Tabla2[[#This Row],[45 VEN.]]+Tabla2[[#This Row],[45 AP]]</f>
        <v>677</v>
      </c>
      <c r="P337" s="2">
        <f t="shared" si="0"/>
        <v>86869</v>
      </c>
      <c r="Q337" s="5">
        <v>0</v>
      </c>
      <c r="R337" s="5">
        <v>0</v>
      </c>
      <c r="S337" s="5">
        <v>0</v>
      </c>
      <c r="T337" s="4"/>
      <c r="U337" s="4"/>
      <c r="V337" s="4"/>
      <c r="W337" s="4"/>
    </row>
    <row r="338" spans="1:23" x14ac:dyDescent="0.25">
      <c r="A338" s="7">
        <v>2016</v>
      </c>
      <c r="B338" s="4" t="s">
        <v>35</v>
      </c>
      <c r="C338" s="4" t="s">
        <v>64</v>
      </c>
      <c r="D338" s="5">
        <v>273531</v>
      </c>
      <c r="E338" s="1">
        <v>7455</v>
      </c>
      <c r="F338" s="5">
        <f>+Tabla2[[#This Row],[10 VEN.]]+Tabla2[[#This Row],[10 AP]]</f>
        <v>280986</v>
      </c>
      <c r="G338" s="5">
        <v>103</v>
      </c>
      <c r="H338" s="1">
        <v>497</v>
      </c>
      <c r="I338" s="5">
        <f>+Tabla2[[#This Row],[15 VEN]]+Tabla2[[#This Row],[15 AP]]</f>
        <v>600</v>
      </c>
      <c r="J338" s="5">
        <v>0</v>
      </c>
      <c r="K338" s="1">
        <v>72</v>
      </c>
      <c r="L338" s="5">
        <f>+Tabla2[[#This Row],[30 VEN.]]+Tabla2[[#This Row],[30 AP]]</f>
        <v>72</v>
      </c>
      <c r="M338" s="5">
        <v>547</v>
      </c>
      <c r="N338" s="1">
        <v>220</v>
      </c>
      <c r="O338" s="5">
        <f>+Tabla2[[#This Row],[45 VEN.]]+Tabla2[[#This Row],[45 AP]]</f>
        <v>767</v>
      </c>
      <c r="P338" s="2">
        <f t="shared" si="0"/>
        <v>282425</v>
      </c>
      <c r="Q338" s="5">
        <v>86</v>
      </c>
      <c r="R338" s="5">
        <v>0</v>
      </c>
      <c r="S338" s="5">
        <v>86</v>
      </c>
      <c r="T338" s="4"/>
      <c r="U338" s="4"/>
      <c r="V338" s="4"/>
      <c r="W338" s="4"/>
    </row>
    <row r="339" spans="1:23" x14ac:dyDescent="0.25">
      <c r="A339" s="7">
        <v>2016</v>
      </c>
      <c r="B339" s="4" t="s">
        <v>35</v>
      </c>
      <c r="C339" s="4" t="s">
        <v>7</v>
      </c>
      <c r="D339" s="5">
        <v>128594</v>
      </c>
      <c r="E339" s="1">
        <v>7557</v>
      </c>
      <c r="F339" s="5">
        <f>+Tabla2[[#This Row],[10 VEN.]]+Tabla2[[#This Row],[10 AP]]</f>
        <v>136151</v>
      </c>
      <c r="G339" s="5">
        <v>264</v>
      </c>
      <c r="H339" s="1">
        <v>527</v>
      </c>
      <c r="I339" s="5">
        <f>+Tabla2[[#This Row],[15 VEN]]+Tabla2[[#This Row],[15 AP]]</f>
        <v>791</v>
      </c>
      <c r="J339" s="5">
        <v>2</v>
      </c>
      <c r="K339" s="1">
        <v>16</v>
      </c>
      <c r="L339" s="5">
        <f>+Tabla2[[#This Row],[30 VEN.]]+Tabla2[[#This Row],[30 AP]]</f>
        <v>18</v>
      </c>
      <c r="M339" s="5">
        <v>1456</v>
      </c>
      <c r="N339" s="1">
        <v>383</v>
      </c>
      <c r="O339" s="5">
        <f>+Tabla2[[#This Row],[45 VEN.]]+Tabla2[[#This Row],[45 AP]]</f>
        <v>1839</v>
      </c>
      <c r="P339" s="2">
        <f t="shared" si="0"/>
        <v>138799</v>
      </c>
      <c r="Q339" s="5">
        <v>14578</v>
      </c>
      <c r="R339" s="5">
        <v>3</v>
      </c>
      <c r="S339" s="5">
        <v>14581</v>
      </c>
      <c r="T339" s="4"/>
      <c r="U339" s="4"/>
      <c r="V339" s="4"/>
      <c r="W339" s="4"/>
    </row>
    <row r="340" spans="1:23" x14ac:dyDescent="0.25">
      <c r="A340" s="7">
        <v>2016</v>
      </c>
      <c r="B340" s="4" t="s">
        <v>35</v>
      </c>
      <c r="C340" s="4" t="s">
        <v>19</v>
      </c>
      <c r="D340" s="5">
        <v>1000</v>
      </c>
      <c r="E340" s="1">
        <v>0</v>
      </c>
      <c r="F340" s="5">
        <f>+Tabla2[[#This Row],[10 VEN.]]+Tabla2[[#This Row],[10 AP]]</f>
        <v>1000</v>
      </c>
      <c r="G340" s="5">
        <v>0</v>
      </c>
      <c r="H340" s="1">
        <v>0</v>
      </c>
      <c r="I340" s="5">
        <f>+Tabla2[[#This Row],[15 VEN]]+Tabla2[[#This Row],[15 AP]]</f>
        <v>0</v>
      </c>
      <c r="J340" s="5">
        <v>0</v>
      </c>
      <c r="K340" s="1">
        <v>0</v>
      </c>
      <c r="L340" s="5">
        <f>+Tabla2[[#This Row],[30 VEN.]]+Tabla2[[#This Row],[30 AP]]</f>
        <v>0</v>
      </c>
      <c r="M340" s="5">
        <v>0</v>
      </c>
      <c r="N340" s="1">
        <v>0</v>
      </c>
      <c r="O340" s="5">
        <f>+Tabla2[[#This Row],[45 VEN.]]+Tabla2[[#This Row],[45 AP]]</f>
        <v>0</v>
      </c>
      <c r="P340" s="2">
        <f t="shared" si="0"/>
        <v>1000</v>
      </c>
      <c r="Q340" s="5">
        <v>0</v>
      </c>
      <c r="R340" s="5">
        <v>0</v>
      </c>
      <c r="S340" s="5">
        <v>0</v>
      </c>
      <c r="T340" s="4"/>
      <c r="U340" s="4"/>
      <c r="V340" s="4"/>
      <c r="W340" s="4"/>
    </row>
    <row r="341" spans="1:23" x14ac:dyDescent="0.25">
      <c r="A341" s="7">
        <v>2016</v>
      </c>
      <c r="B341" s="4" t="s">
        <v>35</v>
      </c>
      <c r="C341" s="4" t="s">
        <v>8</v>
      </c>
      <c r="D341" s="5">
        <v>9358</v>
      </c>
      <c r="E341" s="1">
        <v>597</v>
      </c>
      <c r="F341" s="5">
        <f>+Tabla2[[#This Row],[10 VEN.]]+Tabla2[[#This Row],[10 AP]]</f>
        <v>9955</v>
      </c>
      <c r="G341" s="5">
        <v>0</v>
      </c>
      <c r="H341" s="1">
        <v>0</v>
      </c>
      <c r="I341" s="5">
        <f>+Tabla2[[#This Row],[15 VEN]]+Tabla2[[#This Row],[15 AP]]</f>
        <v>0</v>
      </c>
      <c r="J341" s="5">
        <v>0</v>
      </c>
      <c r="K341" s="1">
        <v>0</v>
      </c>
      <c r="L341" s="5">
        <f>+Tabla2[[#This Row],[30 VEN.]]+Tabla2[[#This Row],[30 AP]]</f>
        <v>0</v>
      </c>
      <c r="M341" s="5">
        <v>0</v>
      </c>
      <c r="N341" s="1">
        <v>0</v>
      </c>
      <c r="O341" s="5">
        <f>+Tabla2[[#This Row],[45 VEN.]]+Tabla2[[#This Row],[45 AP]]</f>
        <v>0</v>
      </c>
      <c r="P341" s="2">
        <f t="shared" si="0"/>
        <v>9955</v>
      </c>
      <c r="Q341" s="5">
        <v>0</v>
      </c>
      <c r="R341" s="5">
        <v>0</v>
      </c>
      <c r="S341" s="5">
        <v>0</v>
      </c>
      <c r="T341" s="4"/>
      <c r="U341" s="4"/>
      <c r="V341" s="4"/>
      <c r="W341" s="4"/>
    </row>
    <row r="342" spans="1:23" x14ac:dyDescent="0.25">
      <c r="A342" s="7">
        <v>2016</v>
      </c>
      <c r="B342" s="4" t="s">
        <v>35</v>
      </c>
      <c r="C342" s="4" t="s">
        <v>45</v>
      </c>
      <c r="D342" s="5">
        <v>0</v>
      </c>
      <c r="E342" s="1">
        <v>0</v>
      </c>
      <c r="F342" s="5">
        <f>+Tabla2[[#This Row],[10 VEN.]]+Tabla2[[#This Row],[10 AP]]</f>
        <v>0</v>
      </c>
      <c r="G342" s="5">
        <v>0</v>
      </c>
      <c r="H342" s="1">
        <v>0</v>
      </c>
      <c r="I342" s="5">
        <f>+Tabla2[[#This Row],[15 VEN]]+Tabla2[[#This Row],[15 AP]]</f>
        <v>0</v>
      </c>
      <c r="J342" s="5">
        <v>0</v>
      </c>
      <c r="K342" s="1">
        <v>0</v>
      </c>
      <c r="L342" s="5">
        <f>+Tabla2[[#This Row],[30 VEN.]]+Tabla2[[#This Row],[30 AP]]</f>
        <v>0</v>
      </c>
      <c r="M342" s="5">
        <v>64</v>
      </c>
      <c r="N342" s="1">
        <v>0</v>
      </c>
      <c r="O342" s="5">
        <f>+Tabla2[[#This Row],[45 VEN.]]+Tabla2[[#This Row],[45 AP]]</f>
        <v>64</v>
      </c>
      <c r="P342" s="2">
        <f t="shared" si="0"/>
        <v>64</v>
      </c>
      <c r="Q342" s="5">
        <v>0</v>
      </c>
      <c r="R342" s="5">
        <v>0</v>
      </c>
      <c r="S342" s="5">
        <v>0</v>
      </c>
      <c r="T342" s="4"/>
      <c r="U342" s="4"/>
      <c r="V342" s="4"/>
      <c r="W342" s="4"/>
    </row>
    <row r="343" spans="1:23" x14ac:dyDescent="0.25">
      <c r="A343" s="7">
        <v>2016</v>
      </c>
      <c r="B343" s="4" t="s">
        <v>35</v>
      </c>
      <c r="C343" s="4" t="s">
        <v>5</v>
      </c>
      <c r="D343" s="5">
        <v>1311</v>
      </c>
      <c r="E343" s="1">
        <v>0</v>
      </c>
      <c r="F343" s="5">
        <f>+Tabla2[[#This Row],[10 VEN.]]+Tabla2[[#This Row],[10 AP]]</f>
        <v>1311</v>
      </c>
      <c r="G343" s="5">
        <v>0</v>
      </c>
      <c r="H343" s="1">
        <v>0</v>
      </c>
      <c r="I343" s="5">
        <f>+Tabla2[[#This Row],[15 VEN]]+Tabla2[[#This Row],[15 AP]]</f>
        <v>0</v>
      </c>
      <c r="J343" s="5">
        <v>0</v>
      </c>
      <c r="K343" s="1">
        <v>0</v>
      </c>
      <c r="L343" s="5">
        <f>+Tabla2[[#This Row],[30 VEN.]]+Tabla2[[#This Row],[30 AP]]</f>
        <v>0</v>
      </c>
      <c r="M343" s="5">
        <v>0</v>
      </c>
      <c r="N343" s="1">
        <v>0</v>
      </c>
      <c r="O343" s="5">
        <f>+Tabla2[[#This Row],[45 VEN.]]+Tabla2[[#This Row],[45 AP]]</f>
        <v>0</v>
      </c>
      <c r="P343" s="2">
        <f t="shared" si="0"/>
        <v>1311</v>
      </c>
      <c r="Q343" s="5">
        <v>0</v>
      </c>
      <c r="R343" s="5">
        <v>0</v>
      </c>
      <c r="S343" s="5">
        <v>0</v>
      </c>
      <c r="T343" s="4"/>
      <c r="U343" s="4"/>
      <c r="V343" s="4"/>
      <c r="W343" s="4"/>
    </row>
    <row r="344" spans="1:23" x14ac:dyDescent="0.25">
      <c r="A344" s="7">
        <v>2016</v>
      </c>
      <c r="B344" s="4" t="s">
        <v>37</v>
      </c>
      <c r="C344" s="4" t="s">
        <v>3</v>
      </c>
      <c r="D344" s="5">
        <v>90369</v>
      </c>
      <c r="E344" s="1">
        <v>0</v>
      </c>
      <c r="F344" s="5">
        <f>+Tabla2[[#This Row],[10 VEN.]]+Tabla2[[#This Row],[10 AP]]</f>
        <v>90369</v>
      </c>
      <c r="G344" s="5">
        <v>67</v>
      </c>
      <c r="H344" s="1">
        <v>1040</v>
      </c>
      <c r="I344" s="5">
        <f>+Tabla2[[#This Row],[15 VEN]]+Tabla2[[#This Row],[15 AP]]</f>
        <v>1107</v>
      </c>
      <c r="J344" s="5">
        <v>0</v>
      </c>
      <c r="K344" s="1">
        <v>0</v>
      </c>
      <c r="L344" s="5">
        <f>+Tabla2[[#This Row],[30 VEN.]]+Tabla2[[#This Row],[30 AP]]</f>
        <v>0</v>
      </c>
      <c r="M344" s="5">
        <v>120</v>
      </c>
      <c r="N344" s="1">
        <v>62</v>
      </c>
      <c r="O344" s="5">
        <f>+Tabla2[[#This Row],[45 VEN.]]+Tabla2[[#This Row],[45 AP]]</f>
        <v>182</v>
      </c>
      <c r="P344" s="2">
        <f t="shared" si="0"/>
        <v>91658</v>
      </c>
      <c r="Q344" s="5">
        <v>237</v>
      </c>
      <c r="R344" s="5">
        <v>0</v>
      </c>
      <c r="S344" s="5">
        <v>237</v>
      </c>
      <c r="T344" s="4"/>
      <c r="U344" s="4"/>
      <c r="V344" s="4"/>
      <c r="W344" s="4"/>
    </row>
    <row r="345" spans="1:23" x14ac:dyDescent="0.25">
      <c r="A345" s="7">
        <v>2016</v>
      </c>
      <c r="B345" s="4" t="s">
        <v>37</v>
      </c>
      <c r="C345" s="4" t="s">
        <v>9</v>
      </c>
      <c r="D345" s="5">
        <v>53232</v>
      </c>
      <c r="E345" s="1">
        <v>6</v>
      </c>
      <c r="F345" s="5">
        <f>+Tabla2[[#This Row],[10 VEN.]]+Tabla2[[#This Row],[10 AP]]</f>
        <v>53238</v>
      </c>
      <c r="G345" s="5">
        <v>30</v>
      </c>
      <c r="H345" s="1">
        <v>153</v>
      </c>
      <c r="I345" s="5">
        <f>+Tabla2[[#This Row],[15 VEN]]+Tabla2[[#This Row],[15 AP]]</f>
        <v>183</v>
      </c>
      <c r="J345" s="5">
        <v>0</v>
      </c>
      <c r="K345" s="1">
        <v>0</v>
      </c>
      <c r="L345" s="5">
        <f>+Tabla2[[#This Row],[30 VEN.]]+Tabla2[[#This Row],[30 AP]]</f>
        <v>0</v>
      </c>
      <c r="M345" s="5">
        <v>12</v>
      </c>
      <c r="N345" s="1">
        <v>8</v>
      </c>
      <c r="O345" s="5">
        <f>+Tabla2[[#This Row],[45 VEN.]]+Tabla2[[#This Row],[45 AP]]</f>
        <v>20</v>
      </c>
      <c r="P345" s="2">
        <f t="shared" si="0"/>
        <v>53441</v>
      </c>
      <c r="Q345" s="5">
        <v>1294</v>
      </c>
      <c r="R345" s="5">
        <v>221</v>
      </c>
      <c r="S345" s="5">
        <v>1515</v>
      </c>
      <c r="T345" s="4"/>
      <c r="U345" s="4"/>
      <c r="V345" s="4"/>
      <c r="W345" s="4"/>
    </row>
    <row r="346" spans="1:23" x14ac:dyDescent="0.25">
      <c r="A346" s="7">
        <v>2016</v>
      </c>
      <c r="B346" s="4" t="s">
        <v>37</v>
      </c>
      <c r="C346" s="4" t="s">
        <v>19</v>
      </c>
      <c r="D346" s="5">
        <v>116644</v>
      </c>
      <c r="E346" s="1">
        <v>1477</v>
      </c>
      <c r="F346" s="5">
        <f>+Tabla2[[#This Row],[10 VEN.]]+Tabla2[[#This Row],[10 AP]]</f>
        <v>118121</v>
      </c>
      <c r="G346" s="5">
        <v>456</v>
      </c>
      <c r="H346" s="1">
        <v>169</v>
      </c>
      <c r="I346" s="5">
        <f>+Tabla2[[#This Row],[15 VEN]]+Tabla2[[#This Row],[15 AP]]</f>
        <v>625</v>
      </c>
      <c r="J346" s="5">
        <v>0</v>
      </c>
      <c r="K346" s="1">
        <v>5</v>
      </c>
      <c r="L346" s="5">
        <f>+Tabla2[[#This Row],[30 VEN.]]+Tabla2[[#This Row],[30 AP]]</f>
        <v>5</v>
      </c>
      <c r="M346" s="5">
        <v>1361</v>
      </c>
      <c r="N346" s="1">
        <v>66</v>
      </c>
      <c r="O346" s="5">
        <f>+Tabla2[[#This Row],[45 VEN.]]+Tabla2[[#This Row],[45 AP]]</f>
        <v>1427</v>
      </c>
      <c r="P346" s="2">
        <f t="shared" si="0"/>
        <v>120178</v>
      </c>
      <c r="Q346" s="5">
        <v>1392</v>
      </c>
      <c r="R346" s="5">
        <v>0</v>
      </c>
      <c r="S346" s="5">
        <v>1392</v>
      </c>
      <c r="T346" s="4"/>
      <c r="U346" s="4"/>
      <c r="V346" s="4"/>
      <c r="W346" s="4"/>
    </row>
    <row r="347" spans="1:23" x14ac:dyDescent="0.25">
      <c r="A347" s="7">
        <v>2016</v>
      </c>
      <c r="B347" s="4" t="s">
        <v>37</v>
      </c>
      <c r="C347" s="4" t="s">
        <v>64</v>
      </c>
      <c r="D347" s="5">
        <v>112626</v>
      </c>
      <c r="E347" s="1">
        <v>20</v>
      </c>
      <c r="F347" s="5">
        <f>+Tabla2[[#This Row],[10 VEN.]]+Tabla2[[#This Row],[10 AP]]</f>
        <v>112646</v>
      </c>
      <c r="G347" s="5">
        <v>379</v>
      </c>
      <c r="H347" s="1">
        <v>562</v>
      </c>
      <c r="I347" s="5">
        <f>+Tabla2[[#This Row],[15 VEN]]+Tabla2[[#This Row],[15 AP]]</f>
        <v>941</v>
      </c>
      <c r="J347" s="5">
        <v>0</v>
      </c>
      <c r="K347" s="1">
        <v>0</v>
      </c>
      <c r="L347" s="5">
        <f>+Tabla2[[#This Row],[30 VEN.]]+Tabla2[[#This Row],[30 AP]]</f>
        <v>0</v>
      </c>
      <c r="M347" s="5">
        <v>582</v>
      </c>
      <c r="N347" s="1">
        <v>169</v>
      </c>
      <c r="O347" s="5">
        <f>+Tabla2[[#This Row],[45 VEN.]]+Tabla2[[#This Row],[45 AP]]</f>
        <v>751</v>
      </c>
      <c r="P347" s="2">
        <f t="shared" si="0"/>
        <v>114338</v>
      </c>
      <c r="Q347" s="5">
        <v>0</v>
      </c>
      <c r="R347" s="5">
        <v>0</v>
      </c>
      <c r="S347" s="5">
        <v>0</v>
      </c>
      <c r="T347" s="4"/>
      <c r="U347" s="4"/>
      <c r="V347" s="4"/>
      <c r="W347" s="4"/>
    </row>
    <row r="348" spans="1:23" x14ac:dyDescent="0.25">
      <c r="A348" s="7">
        <v>2016</v>
      </c>
      <c r="B348" s="4" t="s">
        <v>37</v>
      </c>
      <c r="C348" s="4" t="s">
        <v>7</v>
      </c>
      <c r="D348" s="5">
        <v>77861</v>
      </c>
      <c r="E348" s="1">
        <v>1108</v>
      </c>
      <c r="F348" s="5">
        <f>+Tabla2[[#This Row],[10 VEN.]]+Tabla2[[#This Row],[10 AP]]</f>
        <v>78969</v>
      </c>
      <c r="G348" s="5">
        <v>445</v>
      </c>
      <c r="H348" s="1">
        <v>906</v>
      </c>
      <c r="I348" s="5">
        <f>+Tabla2[[#This Row],[15 VEN]]+Tabla2[[#This Row],[15 AP]]</f>
        <v>1351</v>
      </c>
      <c r="J348" s="5">
        <v>0</v>
      </c>
      <c r="K348" s="1">
        <v>12</v>
      </c>
      <c r="L348" s="5">
        <f>+Tabla2[[#This Row],[30 VEN.]]+Tabla2[[#This Row],[30 AP]]</f>
        <v>12</v>
      </c>
      <c r="M348" s="5">
        <v>271</v>
      </c>
      <c r="N348" s="1">
        <v>147</v>
      </c>
      <c r="O348" s="5">
        <f>+Tabla2[[#This Row],[45 VEN.]]+Tabla2[[#This Row],[45 AP]]</f>
        <v>418</v>
      </c>
      <c r="P348" s="2">
        <f t="shared" si="0"/>
        <v>80750</v>
      </c>
      <c r="Q348" s="5">
        <v>0</v>
      </c>
      <c r="R348" s="5">
        <v>0</v>
      </c>
      <c r="S348" s="5">
        <v>0</v>
      </c>
      <c r="T348" s="4"/>
      <c r="U348" s="4"/>
      <c r="V348" s="4"/>
      <c r="W348" s="4"/>
    </row>
    <row r="349" spans="1:23" x14ac:dyDescent="0.25">
      <c r="A349" s="7">
        <v>2016</v>
      </c>
      <c r="B349" s="4" t="s">
        <v>37</v>
      </c>
      <c r="C349" s="4" t="s">
        <v>17</v>
      </c>
      <c r="D349" s="5">
        <v>238</v>
      </c>
      <c r="E349" s="1">
        <v>68</v>
      </c>
      <c r="F349" s="5">
        <f>+Tabla2[[#This Row],[10 VEN.]]+Tabla2[[#This Row],[10 AP]]</f>
        <v>306</v>
      </c>
      <c r="G349" s="5">
        <v>19</v>
      </c>
      <c r="H349" s="1">
        <v>252</v>
      </c>
      <c r="I349" s="5">
        <f>+Tabla2[[#This Row],[15 VEN]]+Tabla2[[#This Row],[15 AP]]</f>
        <v>271</v>
      </c>
      <c r="J349" s="5">
        <v>0</v>
      </c>
      <c r="K349" s="1">
        <v>0</v>
      </c>
      <c r="L349" s="5">
        <f>+Tabla2[[#This Row],[30 VEN.]]+Tabla2[[#This Row],[30 AP]]</f>
        <v>0</v>
      </c>
      <c r="M349" s="5">
        <v>26</v>
      </c>
      <c r="N349" s="1">
        <v>10</v>
      </c>
      <c r="O349" s="5">
        <f>+Tabla2[[#This Row],[45 VEN.]]+Tabla2[[#This Row],[45 AP]]</f>
        <v>36</v>
      </c>
      <c r="P349" s="2">
        <f t="shared" si="0"/>
        <v>613</v>
      </c>
      <c r="Q349" s="5">
        <v>0</v>
      </c>
      <c r="R349" s="5">
        <v>0</v>
      </c>
      <c r="S349" s="5">
        <v>0</v>
      </c>
      <c r="T349" s="4"/>
      <c r="U349" s="4"/>
      <c r="V349" s="4"/>
      <c r="W349" s="4"/>
    </row>
    <row r="350" spans="1:23" x14ac:dyDescent="0.25">
      <c r="A350" s="7">
        <v>2016</v>
      </c>
      <c r="B350" s="4" t="s">
        <v>38</v>
      </c>
      <c r="C350" s="4" t="s">
        <v>8</v>
      </c>
      <c r="D350" s="5">
        <v>127532</v>
      </c>
      <c r="E350" s="1">
        <v>1316</v>
      </c>
      <c r="F350" s="5">
        <f>+Tabla2[[#This Row],[10 VEN.]]+Tabla2[[#This Row],[10 AP]]</f>
        <v>128848</v>
      </c>
      <c r="G350" s="5">
        <v>27</v>
      </c>
      <c r="H350" s="1">
        <v>5</v>
      </c>
      <c r="I350" s="5">
        <f>+Tabla2[[#This Row],[15 VEN]]+Tabla2[[#This Row],[15 AP]]</f>
        <v>32</v>
      </c>
      <c r="J350" s="5">
        <v>0</v>
      </c>
      <c r="K350" s="1">
        <v>0</v>
      </c>
      <c r="L350" s="5">
        <f>+Tabla2[[#This Row],[30 VEN.]]+Tabla2[[#This Row],[30 AP]]</f>
        <v>0</v>
      </c>
      <c r="M350" s="5">
        <v>284</v>
      </c>
      <c r="N350" s="1">
        <v>40</v>
      </c>
      <c r="O350" s="5">
        <f>+Tabla2[[#This Row],[45 VEN.]]+Tabla2[[#This Row],[45 AP]]</f>
        <v>324</v>
      </c>
      <c r="P350" s="2">
        <f t="shared" si="0"/>
        <v>129204</v>
      </c>
      <c r="Q350" s="5">
        <v>268</v>
      </c>
      <c r="R350" s="5">
        <v>0</v>
      </c>
      <c r="S350" s="5">
        <v>268</v>
      </c>
      <c r="T350" s="4"/>
      <c r="U350" s="4"/>
      <c r="V350" s="4"/>
      <c r="W350" s="4"/>
    </row>
    <row r="351" spans="1:23" x14ac:dyDescent="0.25">
      <c r="A351" s="7">
        <v>2016</v>
      </c>
      <c r="B351" s="4" t="s">
        <v>38</v>
      </c>
      <c r="C351" s="4" t="s">
        <v>45</v>
      </c>
      <c r="D351" s="5">
        <v>122335</v>
      </c>
      <c r="E351" s="1">
        <v>2811</v>
      </c>
      <c r="F351" s="5">
        <f>+Tabla2[[#This Row],[10 VEN.]]+Tabla2[[#This Row],[10 AP]]</f>
        <v>125146</v>
      </c>
      <c r="G351" s="5">
        <v>46</v>
      </c>
      <c r="H351" s="1">
        <v>141</v>
      </c>
      <c r="I351" s="5">
        <f>+Tabla2[[#This Row],[15 VEN]]+Tabla2[[#This Row],[15 AP]]</f>
        <v>187</v>
      </c>
      <c r="J351" s="5">
        <v>1</v>
      </c>
      <c r="K351" s="1">
        <v>8</v>
      </c>
      <c r="L351" s="5">
        <f>+Tabla2[[#This Row],[30 VEN.]]+Tabla2[[#This Row],[30 AP]]</f>
        <v>9</v>
      </c>
      <c r="M351" s="5">
        <v>439</v>
      </c>
      <c r="N351" s="1">
        <v>54</v>
      </c>
      <c r="O351" s="5">
        <f>+Tabla2[[#This Row],[45 VEN.]]+Tabla2[[#This Row],[45 AP]]</f>
        <v>493</v>
      </c>
      <c r="P351" s="2">
        <f t="shared" si="0"/>
        <v>125835</v>
      </c>
      <c r="Q351" s="5">
        <v>85</v>
      </c>
      <c r="R351" s="5">
        <v>0</v>
      </c>
      <c r="S351" s="5">
        <v>85</v>
      </c>
      <c r="T351" s="4"/>
      <c r="U351" s="4"/>
      <c r="V351" s="4"/>
      <c r="W351" s="4"/>
    </row>
    <row r="352" spans="1:23" x14ac:dyDescent="0.25">
      <c r="A352" s="7">
        <v>2016</v>
      </c>
      <c r="B352" s="4" t="s">
        <v>38</v>
      </c>
      <c r="C352" s="4" t="s">
        <v>18</v>
      </c>
      <c r="D352" s="5">
        <v>308553</v>
      </c>
      <c r="E352" s="1">
        <v>813</v>
      </c>
      <c r="F352" s="5">
        <f>+Tabla2[[#This Row],[10 VEN.]]+Tabla2[[#This Row],[10 AP]]</f>
        <v>309366</v>
      </c>
      <c r="G352" s="5">
        <v>25</v>
      </c>
      <c r="H352" s="1">
        <v>19</v>
      </c>
      <c r="I352" s="5">
        <f>+Tabla2[[#This Row],[15 VEN]]+Tabla2[[#This Row],[15 AP]]</f>
        <v>44</v>
      </c>
      <c r="J352" s="5">
        <v>0</v>
      </c>
      <c r="K352" s="1">
        <v>0</v>
      </c>
      <c r="L352" s="5">
        <f>+Tabla2[[#This Row],[30 VEN.]]+Tabla2[[#This Row],[30 AP]]</f>
        <v>0</v>
      </c>
      <c r="M352" s="5">
        <v>569</v>
      </c>
      <c r="N352" s="1">
        <v>46</v>
      </c>
      <c r="O352" s="5">
        <f>+Tabla2[[#This Row],[45 VEN.]]+Tabla2[[#This Row],[45 AP]]</f>
        <v>615</v>
      </c>
      <c r="P352" s="2">
        <f t="shared" si="0"/>
        <v>310025</v>
      </c>
      <c r="Q352" s="5">
        <v>1411</v>
      </c>
      <c r="R352" s="5">
        <v>0</v>
      </c>
      <c r="S352" s="5">
        <v>1411</v>
      </c>
      <c r="T352" s="4"/>
      <c r="U352" s="4"/>
      <c r="V352" s="4"/>
      <c r="W352" s="4"/>
    </row>
    <row r="353" spans="1:23" x14ac:dyDescent="0.25">
      <c r="A353" s="7">
        <v>2016</v>
      </c>
      <c r="B353" s="4" t="s">
        <v>38</v>
      </c>
      <c r="C353" s="4" t="s">
        <v>17</v>
      </c>
      <c r="D353" s="5">
        <v>36742</v>
      </c>
      <c r="E353" s="1">
        <v>301</v>
      </c>
      <c r="F353" s="5">
        <f>+Tabla2[[#This Row],[10 VEN.]]+Tabla2[[#This Row],[10 AP]]</f>
        <v>37043</v>
      </c>
      <c r="G353" s="5">
        <v>11</v>
      </c>
      <c r="H353" s="1">
        <v>19</v>
      </c>
      <c r="I353" s="5">
        <f>+Tabla2[[#This Row],[15 VEN]]+Tabla2[[#This Row],[15 AP]]</f>
        <v>30</v>
      </c>
      <c r="J353" s="5">
        <v>0</v>
      </c>
      <c r="K353" s="1">
        <v>0</v>
      </c>
      <c r="L353" s="5">
        <f>+Tabla2[[#This Row],[30 VEN.]]+Tabla2[[#This Row],[30 AP]]</f>
        <v>0</v>
      </c>
      <c r="M353" s="5">
        <v>226</v>
      </c>
      <c r="N353" s="1">
        <v>35</v>
      </c>
      <c r="O353" s="5">
        <f>+Tabla2[[#This Row],[45 VEN.]]+Tabla2[[#This Row],[45 AP]]</f>
        <v>261</v>
      </c>
      <c r="P353" s="2">
        <f t="shared" si="0"/>
        <v>37334</v>
      </c>
      <c r="Q353" s="5">
        <v>8520</v>
      </c>
      <c r="R353" s="5">
        <v>0</v>
      </c>
      <c r="S353" s="5">
        <v>8520</v>
      </c>
      <c r="T353" s="4"/>
      <c r="U353" s="4"/>
      <c r="V353" s="4"/>
      <c r="W353" s="4"/>
    </row>
    <row r="354" spans="1:23" x14ac:dyDescent="0.25">
      <c r="A354" s="7">
        <v>2016</v>
      </c>
      <c r="B354" s="4" t="s">
        <v>38</v>
      </c>
      <c r="C354" s="4" t="s">
        <v>64</v>
      </c>
      <c r="D354" s="5">
        <v>108356</v>
      </c>
      <c r="E354" s="1">
        <v>2202</v>
      </c>
      <c r="F354" s="5">
        <f>+Tabla2[[#This Row],[10 VEN.]]+Tabla2[[#This Row],[10 AP]]</f>
        <v>110558</v>
      </c>
      <c r="G354" s="5">
        <v>21</v>
      </c>
      <c r="H354" s="1">
        <v>179</v>
      </c>
      <c r="I354" s="5">
        <f>+Tabla2[[#This Row],[15 VEN]]+Tabla2[[#This Row],[15 AP]]</f>
        <v>200</v>
      </c>
      <c r="J354" s="5">
        <v>0</v>
      </c>
      <c r="K354" s="1">
        <v>0</v>
      </c>
      <c r="L354" s="5">
        <f>+Tabla2[[#This Row],[30 VEN.]]+Tabla2[[#This Row],[30 AP]]</f>
        <v>0</v>
      </c>
      <c r="M354" s="5">
        <v>267</v>
      </c>
      <c r="N354" s="1">
        <v>43</v>
      </c>
      <c r="O354" s="5">
        <f>+Tabla2[[#This Row],[45 VEN.]]+Tabla2[[#This Row],[45 AP]]</f>
        <v>310</v>
      </c>
      <c r="P354" s="2">
        <f t="shared" si="0"/>
        <v>111068</v>
      </c>
      <c r="Q354" s="5">
        <v>0</v>
      </c>
      <c r="R354" s="5">
        <v>0</v>
      </c>
      <c r="S354" s="5">
        <v>0</v>
      </c>
      <c r="T354" s="4"/>
      <c r="U354" s="4"/>
      <c r="V354" s="4"/>
      <c r="W354" s="4"/>
    </row>
    <row r="355" spans="1:23" x14ac:dyDescent="0.25">
      <c r="A355" s="7">
        <v>2016</v>
      </c>
      <c r="B355" s="4" t="s">
        <v>38</v>
      </c>
      <c r="C355" s="4" t="s">
        <v>7</v>
      </c>
      <c r="D355" s="5">
        <v>164426</v>
      </c>
      <c r="E355" s="1">
        <v>1404</v>
      </c>
      <c r="F355" s="5">
        <f>+Tabla2[[#This Row],[10 VEN.]]+Tabla2[[#This Row],[10 AP]]</f>
        <v>165830</v>
      </c>
      <c r="G355" s="5">
        <v>0</v>
      </c>
      <c r="H355" s="1">
        <v>0</v>
      </c>
      <c r="I355" s="5">
        <f>+Tabla2[[#This Row],[15 VEN]]+Tabla2[[#This Row],[15 AP]]</f>
        <v>0</v>
      </c>
      <c r="J355" s="5">
        <v>0</v>
      </c>
      <c r="K355" s="1">
        <v>0</v>
      </c>
      <c r="L355" s="5">
        <f>+Tabla2[[#This Row],[30 VEN.]]+Tabla2[[#This Row],[30 AP]]</f>
        <v>0</v>
      </c>
      <c r="M355" s="5">
        <v>318</v>
      </c>
      <c r="N355" s="1">
        <v>69</v>
      </c>
      <c r="O355" s="5">
        <f>+Tabla2[[#This Row],[45 VEN.]]+Tabla2[[#This Row],[45 AP]]</f>
        <v>387</v>
      </c>
      <c r="P355" s="2">
        <f t="shared" si="0"/>
        <v>166217</v>
      </c>
      <c r="Q355" s="5">
        <v>300</v>
      </c>
      <c r="R355" s="5">
        <v>0</v>
      </c>
      <c r="S355" s="5">
        <v>300</v>
      </c>
      <c r="T355" s="4"/>
      <c r="U355" s="4"/>
      <c r="V355" s="4"/>
      <c r="W355" s="4"/>
    </row>
    <row r="356" spans="1:23" x14ac:dyDescent="0.25">
      <c r="A356" s="7">
        <v>2016</v>
      </c>
      <c r="B356" s="4" t="s">
        <v>38</v>
      </c>
      <c r="C356" s="4" t="s">
        <v>9</v>
      </c>
      <c r="D356" s="5">
        <v>1085</v>
      </c>
      <c r="E356" s="1">
        <v>214</v>
      </c>
      <c r="F356" s="5">
        <f>+Tabla2[[#This Row],[10 VEN.]]+Tabla2[[#This Row],[10 AP]]</f>
        <v>1299</v>
      </c>
      <c r="G356" s="5">
        <v>0</v>
      </c>
      <c r="H356" s="1">
        <v>0</v>
      </c>
      <c r="I356" s="5">
        <f>+Tabla2[[#This Row],[15 VEN]]+Tabla2[[#This Row],[15 AP]]</f>
        <v>0</v>
      </c>
      <c r="J356" s="5">
        <v>0</v>
      </c>
      <c r="K356" s="1">
        <v>0</v>
      </c>
      <c r="L356" s="5">
        <f>+Tabla2[[#This Row],[30 VEN.]]+Tabla2[[#This Row],[30 AP]]</f>
        <v>0</v>
      </c>
      <c r="M356" s="5">
        <v>0</v>
      </c>
      <c r="N356" s="1">
        <v>0</v>
      </c>
      <c r="O356" s="5">
        <f>+Tabla2[[#This Row],[45 VEN.]]+Tabla2[[#This Row],[45 AP]]</f>
        <v>0</v>
      </c>
      <c r="P356" s="2">
        <f t="shared" si="0"/>
        <v>1299</v>
      </c>
      <c r="Q356" s="5">
        <v>0</v>
      </c>
      <c r="R356" s="5">
        <v>0</v>
      </c>
      <c r="S356" s="5">
        <v>0</v>
      </c>
      <c r="T356" s="4"/>
      <c r="U356" s="4"/>
      <c r="V356" s="4"/>
      <c r="W356" s="4"/>
    </row>
    <row r="357" spans="1:23" x14ac:dyDescent="0.25">
      <c r="A357" s="7">
        <v>2016</v>
      </c>
      <c r="B357" s="4" t="s">
        <v>38</v>
      </c>
      <c r="C357" s="4" t="s">
        <v>3</v>
      </c>
      <c r="D357" s="5">
        <v>0</v>
      </c>
      <c r="E357" s="1">
        <v>360</v>
      </c>
      <c r="F357" s="5">
        <f>+Tabla2[[#This Row],[10 VEN.]]+Tabla2[[#This Row],[10 AP]]</f>
        <v>360</v>
      </c>
      <c r="G357" s="5">
        <v>0</v>
      </c>
      <c r="H357" s="1">
        <v>0</v>
      </c>
      <c r="I357" s="5">
        <f>+Tabla2[[#This Row],[15 VEN]]+Tabla2[[#This Row],[15 AP]]</f>
        <v>0</v>
      </c>
      <c r="J357" s="5">
        <v>0</v>
      </c>
      <c r="K357" s="1">
        <v>0</v>
      </c>
      <c r="L357" s="5">
        <f>+Tabla2[[#This Row],[30 VEN.]]+Tabla2[[#This Row],[30 AP]]</f>
        <v>0</v>
      </c>
      <c r="M357" s="5">
        <v>0</v>
      </c>
      <c r="N357" s="1">
        <v>0</v>
      </c>
      <c r="O357" s="5">
        <f>+Tabla2[[#This Row],[45 VEN.]]+Tabla2[[#This Row],[45 AP]]</f>
        <v>0</v>
      </c>
      <c r="P357" s="2">
        <f t="shared" si="0"/>
        <v>360</v>
      </c>
      <c r="Q357" s="5">
        <v>0</v>
      </c>
      <c r="R357" s="5">
        <v>0</v>
      </c>
      <c r="S357" s="5">
        <v>0</v>
      </c>
      <c r="T357" s="4"/>
      <c r="U357" s="4"/>
      <c r="V357" s="4"/>
      <c r="W357" s="4"/>
    </row>
    <row r="358" spans="1:23" x14ac:dyDescent="0.25">
      <c r="A358" s="7">
        <v>2016</v>
      </c>
      <c r="B358" s="4" t="s">
        <v>39</v>
      </c>
      <c r="C358" s="4" t="s">
        <v>8</v>
      </c>
      <c r="D358" s="5">
        <v>43034</v>
      </c>
      <c r="E358" s="1">
        <v>1030</v>
      </c>
      <c r="F358" s="5">
        <f>+Tabla2[[#This Row],[10 VEN.]]+Tabla2[[#This Row],[10 AP]]</f>
        <v>44064</v>
      </c>
      <c r="G358" s="5">
        <v>24</v>
      </c>
      <c r="H358" s="1">
        <v>123</v>
      </c>
      <c r="I358" s="5">
        <f>+Tabla2[[#This Row],[15 VEN]]+Tabla2[[#This Row],[15 AP]]</f>
        <v>147</v>
      </c>
      <c r="J358" s="5">
        <v>0</v>
      </c>
      <c r="K358" s="1">
        <v>1</v>
      </c>
      <c r="L358" s="5">
        <f>+Tabla2[[#This Row],[30 VEN.]]+Tabla2[[#This Row],[30 AP]]</f>
        <v>1</v>
      </c>
      <c r="M358" s="5">
        <v>81</v>
      </c>
      <c r="N358" s="1">
        <v>49</v>
      </c>
      <c r="O358" s="5">
        <f>+Tabla2[[#This Row],[45 VEN.]]+Tabla2[[#This Row],[45 AP]]</f>
        <v>130</v>
      </c>
      <c r="P358" s="2">
        <f t="shared" si="0"/>
        <v>44342</v>
      </c>
      <c r="Q358" s="5">
        <v>34</v>
      </c>
      <c r="R358" s="5">
        <v>0</v>
      </c>
      <c r="S358" s="5">
        <v>34</v>
      </c>
      <c r="T358" s="4"/>
      <c r="U358" s="4"/>
      <c r="V358" s="4"/>
      <c r="W358" s="4"/>
    </row>
    <row r="359" spans="1:23" x14ac:dyDescent="0.25">
      <c r="A359" s="7">
        <v>2016</v>
      </c>
      <c r="B359" s="4" t="s">
        <v>39</v>
      </c>
      <c r="C359" s="4" t="s">
        <v>28</v>
      </c>
      <c r="D359" s="5">
        <v>5004</v>
      </c>
      <c r="E359" s="1">
        <v>126</v>
      </c>
      <c r="F359" s="5">
        <f>+Tabla2[[#This Row],[10 VEN.]]+Tabla2[[#This Row],[10 AP]]</f>
        <v>5130</v>
      </c>
      <c r="G359" s="5">
        <v>0</v>
      </c>
      <c r="H359" s="1">
        <v>0</v>
      </c>
      <c r="I359" s="5">
        <f>+Tabla2[[#This Row],[15 VEN]]+Tabla2[[#This Row],[15 AP]]</f>
        <v>0</v>
      </c>
      <c r="J359" s="5">
        <v>0</v>
      </c>
      <c r="K359" s="1">
        <v>0</v>
      </c>
      <c r="L359" s="5">
        <f>+Tabla2[[#This Row],[30 VEN.]]+Tabla2[[#This Row],[30 AP]]</f>
        <v>0</v>
      </c>
      <c r="M359" s="5">
        <v>5</v>
      </c>
      <c r="N359" s="1">
        <v>14</v>
      </c>
      <c r="O359" s="5">
        <f>+Tabla2[[#This Row],[45 VEN.]]+Tabla2[[#This Row],[45 AP]]</f>
        <v>19</v>
      </c>
      <c r="P359" s="2">
        <f t="shared" si="0"/>
        <v>5149</v>
      </c>
      <c r="Q359" s="5">
        <v>0</v>
      </c>
      <c r="R359" s="5">
        <v>0</v>
      </c>
      <c r="S359" s="5">
        <v>0</v>
      </c>
      <c r="T359" s="4"/>
      <c r="U359" s="4"/>
      <c r="V359" s="4"/>
      <c r="W359" s="4"/>
    </row>
    <row r="360" spans="1:23" x14ac:dyDescent="0.25">
      <c r="A360" s="7">
        <v>2016</v>
      </c>
      <c r="B360" s="4" t="s">
        <v>39</v>
      </c>
      <c r="C360" s="4" t="s">
        <v>27</v>
      </c>
      <c r="D360" s="5">
        <v>68810</v>
      </c>
      <c r="E360" s="1">
        <v>670</v>
      </c>
      <c r="F360" s="5">
        <f>+Tabla2[[#This Row],[10 VEN.]]+Tabla2[[#This Row],[10 AP]]</f>
        <v>69480</v>
      </c>
      <c r="G360" s="5">
        <v>0</v>
      </c>
      <c r="H360" s="1">
        <v>0</v>
      </c>
      <c r="I360" s="5">
        <f>+Tabla2[[#This Row],[15 VEN]]+Tabla2[[#This Row],[15 AP]]</f>
        <v>0</v>
      </c>
      <c r="J360" s="5">
        <v>0</v>
      </c>
      <c r="K360" s="1">
        <v>0</v>
      </c>
      <c r="L360" s="5">
        <f>+Tabla2[[#This Row],[30 VEN.]]+Tabla2[[#This Row],[30 AP]]</f>
        <v>0</v>
      </c>
      <c r="M360" s="5">
        <v>50</v>
      </c>
      <c r="N360" s="1">
        <v>20</v>
      </c>
      <c r="O360" s="5">
        <f>+Tabla2[[#This Row],[45 VEN.]]+Tabla2[[#This Row],[45 AP]]</f>
        <v>70</v>
      </c>
      <c r="P360" s="2">
        <f t="shared" si="0"/>
        <v>69550</v>
      </c>
      <c r="Q360" s="5">
        <v>0</v>
      </c>
      <c r="R360" s="5">
        <v>0</v>
      </c>
      <c r="S360" s="5">
        <v>0</v>
      </c>
      <c r="T360" s="4"/>
      <c r="U360" s="4"/>
      <c r="V360" s="4"/>
      <c r="W360" s="4"/>
    </row>
    <row r="361" spans="1:23" x14ac:dyDescent="0.25">
      <c r="A361" s="7">
        <v>2016</v>
      </c>
      <c r="B361" s="4" t="s">
        <v>39</v>
      </c>
      <c r="C361" s="4" t="s">
        <v>29</v>
      </c>
      <c r="D361" s="5">
        <v>48422</v>
      </c>
      <c r="E361" s="1">
        <v>6358</v>
      </c>
      <c r="F361" s="5">
        <f>+Tabla2[[#This Row],[10 VEN.]]+Tabla2[[#This Row],[10 AP]]</f>
        <v>54780</v>
      </c>
      <c r="G361" s="5">
        <v>25</v>
      </c>
      <c r="H361" s="1">
        <v>72</v>
      </c>
      <c r="I361" s="5">
        <f>+Tabla2[[#This Row],[15 VEN]]+Tabla2[[#This Row],[15 AP]]</f>
        <v>97</v>
      </c>
      <c r="J361" s="5">
        <v>0</v>
      </c>
      <c r="K361" s="1">
        <v>0</v>
      </c>
      <c r="L361" s="5">
        <f>+Tabla2[[#This Row],[30 VEN.]]+Tabla2[[#This Row],[30 AP]]</f>
        <v>0</v>
      </c>
      <c r="M361" s="5">
        <v>50</v>
      </c>
      <c r="N361" s="1">
        <v>14</v>
      </c>
      <c r="O361" s="5">
        <f>+Tabla2[[#This Row],[45 VEN.]]+Tabla2[[#This Row],[45 AP]]</f>
        <v>64</v>
      </c>
      <c r="P361" s="2">
        <f t="shared" si="0"/>
        <v>54941</v>
      </c>
      <c r="Q361" s="5">
        <v>0</v>
      </c>
      <c r="R361" s="5">
        <v>0</v>
      </c>
      <c r="S361" s="5">
        <v>0</v>
      </c>
      <c r="T361" s="4"/>
      <c r="U361" s="4"/>
      <c r="V361" s="4"/>
      <c r="W361" s="4"/>
    </row>
    <row r="362" spans="1:23" x14ac:dyDescent="0.25">
      <c r="A362" s="7">
        <v>2016</v>
      </c>
      <c r="B362" s="4" t="s">
        <v>39</v>
      </c>
      <c r="C362" s="4" t="s">
        <v>9</v>
      </c>
      <c r="D362" s="5">
        <v>51424</v>
      </c>
      <c r="E362" s="1">
        <v>4536</v>
      </c>
      <c r="F362" s="5">
        <f>+Tabla2[[#This Row],[10 VEN.]]+Tabla2[[#This Row],[10 AP]]</f>
        <v>55960</v>
      </c>
      <c r="G362" s="5">
        <v>8</v>
      </c>
      <c r="H362" s="1">
        <v>98</v>
      </c>
      <c r="I362" s="5">
        <f>+Tabla2[[#This Row],[15 VEN]]+Tabla2[[#This Row],[15 AP]]</f>
        <v>106</v>
      </c>
      <c r="J362" s="5">
        <v>0</v>
      </c>
      <c r="K362" s="1">
        <v>0</v>
      </c>
      <c r="L362" s="5">
        <f>+Tabla2[[#This Row],[30 VEN.]]+Tabla2[[#This Row],[30 AP]]</f>
        <v>0</v>
      </c>
      <c r="M362" s="5">
        <v>85</v>
      </c>
      <c r="N362" s="1">
        <v>16</v>
      </c>
      <c r="O362" s="5">
        <f>+Tabla2[[#This Row],[45 VEN.]]+Tabla2[[#This Row],[45 AP]]</f>
        <v>101</v>
      </c>
      <c r="P362" s="2">
        <f t="shared" si="0"/>
        <v>56167</v>
      </c>
      <c r="Q362" s="5">
        <v>149</v>
      </c>
      <c r="R362" s="5">
        <v>0</v>
      </c>
      <c r="S362" s="5">
        <v>149</v>
      </c>
      <c r="T362" s="4"/>
      <c r="U362" s="4"/>
      <c r="V362" s="4"/>
      <c r="W362" s="4"/>
    </row>
    <row r="363" spans="1:23" x14ac:dyDescent="0.25">
      <c r="A363" s="7">
        <v>2016</v>
      </c>
      <c r="B363" s="4" t="s">
        <v>39</v>
      </c>
      <c r="C363" s="4" t="s">
        <v>17</v>
      </c>
      <c r="D363" s="5">
        <v>22284</v>
      </c>
      <c r="E363" s="1">
        <v>301</v>
      </c>
      <c r="F363" s="5">
        <f>+Tabla2[[#This Row],[10 VEN.]]+Tabla2[[#This Row],[10 AP]]</f>
        <v>22585</v>
      </c>
      <c r="G363" s="5">
        <v>2</v>
      </c>
      <c r="H363" s="1">
        <v>11</v>
      </c>
      <c r="I363" s="5">
        <f>+Tabla2[[#This Row],[15 VEN]]+Tabla2[[#This Row],[15 AP]]</f>
        <v>13</v>
      </c>
      <c r="J363" s="5">
        <v>0</v>
      </c>
      <c r="K363" s="1">
        <v>0</v>
      </c>
      <c r="L363" s="5">
        <f>+Tabla2[[#This Row],[30 VEN.]]+Tabla2[[#This Row],[30 AP]]</f>
        <v>0</v>
      </c>
      <c r="M363" s="5">
        <v>139</v>
      </c>
      <c r="N363" s="1">
        <v>72</v>
      </c>
      <c r="O363" s="5">
        <f>+Tabla2[[#This Row],[45 VEN.]]+Tabla2[[#This Row],[45 AP]]</f>
        <v>211</v>
      </c>
      <c r="P363" s="2">
        <f t="shared" si="0"/>
        <v>22809</v>
      </c>
      <c r="Q363" s="5">
        <v>5562</v>
      </c>
      <c r="R363" s="5">
        <v>41</v>
      </c>
      <c r="S363" s="5">
        <v>5603</v>
      </c>
      <c r="T363" s="4"/>
      <c r="U363" s="4"/>
      <c r="V363" s="4"/>
      <c r="W363" s="4"/>
    </row>
    <row r="364" spans="1:23" x14ac:dyDescent="0.25">
      <c r="A364" s="7">
        <v>2016</v>
      </c>
      <c r="B364" s="4" t="s">
        <v>39</v>
      </c>
      <c r="C364" s="4" t="s">
        <v>64</v>
      </c>
      <c r="D364" s="5">
        <v>55738</v>
      </c>
      <c r="E364" s="1">
        <v>909</v>
      </c>
      <c r="F364" s="5">
        <f>+Tabla2[[#This Row],[10 VEN.]]+Tabla2[[#This Row],[10 AP]]</f>
        <v>56647</v>
      </c>
      <c r="G364" s="5">
        <v>0</v>
      </c>
      <c r="H364" s="1">
        <v>620</v>
      </c>
      <c r="I364" s="5">
        <f>+Tabla2[[#This Row],[15 VEN]]+Tabla2[[#This Row],[15 AP]]</f>
        <v>620</v>
      </c>
      <c r="J364" s="5">
        <v>0</v>
      </c>
      <c r="K364" s="1">
        <v>0</v>
      </c>
      <c r="L364" s="5">
        <f>+Tabla2[[#This Row],[30 VEN.]]+Tabla2[[#This Row],[30 AP]]</f>
        <v>0</v>
      </c>
      <c r="M364" s="5">
        <v>68</v>
      </c>
      <c r="N364" s="1">
        <v>38</v>
      </c>
      <c r="O364" s="5">
        <f>+Tabla2[[#This Row],[45 VEN.]]+Tabla2[[#This Row],[45 AP]]</f>
        <v>106</v>
      </c>
      <c r="P364" s="2">
        <f t="shared" si="0"/>
        <v>57373</v>
      </c>
      <c r="Q364" s="5">
        <v>142</v>
      </c>
      <c r="R364" s="5">
        <v>1</v>
      </c>
      <c r="S364" s="5">
        <v>143</v>
      </c>
      <c r="T364" s="4"/>
      <c r="U364" s="4"/>
      <c r="V364" s="4"/>
      <c r="W364" s="4"/>
    </row>
    <row r="365" spans="1:23" x14ac:dyDescent="0.25">
      <c r="A365" s="7">
        <v>2016</v>
      </c>
      <c r="B365" s="4" t="s">
        <v>39</v>
      </c>
      <c r="C365" s="4" t="s">
        <v>7</v>
      </c>
      <c r="D365" s="5">
        <v>9479</v>
      </c>
      <c r="E365" s="1">
        <v>328</v>
      </c>
      <c r="F365" s="5">
        <f>+Tabla2[[#This Row],[10 VEN.]]+Tabla2[[#This Row],[10 AP]]</f>
        <v>9807</v>
      </c>
      <c r="G365" s="5">
        <v>74</v>
      </c>
      <c r="H365" s="1">
        <v>154</v>
      </c>
      <c r="I365" s="5">
        <f>+Tabla2[[#This Row],[15 VEN]]+Tabla2[[#This Row],[15 AP]]</f>
        <v>228</v>
      </c>
      <c r="J365" s="5">
        <v>0</v>
      </c>
      <c r="K365" s="1">
        <v>1</v>
      </c>
      <c r="L365" s="5">
        <f>+Tabla2[[#This Row],[30 VEN.]]+Tabla2[[#This Row],[30 AP]]</f>
        <v>1</v>
      </c>
      <c r="M365" s="5">
        <v>102</v>
      </c>
      <c r="N365" s="1">
        <v>116</v>
      </c>
      <c r="O365" s="5">
        <f>+Tabla2[[#This Row],[45 VEN.]]+Tabla2[[#This Row],[45 AP]]</f>
        <v>218</v>
      </c>
      <c r="P365" s="2">
        <f t="shared" si="0"/>
        <v>10254</v>
      </c>
      <c r="Q365" s="5">
        <v>723</v>
      </c>
      <c r="R365" s="5">
        <v>0</v>
      </c>
      <c r="S365" s="5">
        <v>723</v>
      </c>
      <c r="T365" s="4"/>
      <c r="U365" s="4"/>
      <c r="V365" s="4"/>
      <c r="W365" s="4"/>
    </row>
    <row r="366" spans="1:23" x14ac:dyDescent="0.25">
      <c r="A366" s="7">
        <v>2016</v>
      </c>
      <c r="B366" s="4" t="s">
        <v>40</v>
      </c>
      <c r="C366" s="4" t="s">
        <v>8</v>
      </c>
      <c r="D366" s="5">
        <v>101775</v>
      </c>
      <c r="E366" s="1">
        <v>912</v>
      </c>
      <c r="F366" s="5">
        <f>+Tabla2[[#This Row],[10 VEN.]]+Tabla2[[#This Row],[10 AP]]</f>
        <v>102687</v>
      </c>
      <c r="G366" s="5">
        <v>83</v>
      </c>
      <c r="H366" s="1">
        <v>267</v>
      </c>
      <c r="I366" s="5">
        <f>+Tabla2[[#This Row],[15 VEN]]+Tabla2[[#This Row],[15 AP]]</f>
        <v>350</v>
      </c>
      <c r="J366" s="5">
        <v>0</v>
      </c>
      <c r="K366" s="1">
        <v>13</v>
      </c>
      <c r="L366" s="5">
        <f>+Tabla2[[#This Row],[30 VEN.]]+Tabla2[[#This Row],[30 AP]]</f>
        <v>13</v>
      </c>
      <c r="M366" s="5">
        <v>197</v>
      </c>
      <c r="N366" s="1">
        <v>80</v>
      </c>
      <c r="O366" s="5">
        <f>+Tabla2[[#This Row],[45 VEN.]]+Tabla2[[#This Row],[45 AP]]</f>
        <v>277</v>
      </c>
      <c r="P366" s="2">
        <f t="shared" si="0"/>
        <v>103327</v>
      </c>
      <c r="Q366" s="5">
        <v>324</v>
      </c>
      <c r="R366" s="5">
        <v>110</v>
      </c>
      <c r="S366" s="5">
        <v>434</v>
      </c>
      <c r="T366" s="4"/>
      <c r="U366" s="4"/>
      <c r="V366" s="4"/>
      <c r="W366" s="4"/>
    </row>
    <row r="367" spans="1:23" x14ac:dyDescent="0.25">
      <c r="A367" s="7">
        <v>2016</v>
      </c>
      <c r="B367" s="4" t="s">
        <v>40</v>
      </c>
      <c r="C367" s="4" t="s">
        <v>30</v>
      </c>
      <c r="D367" s="5">
        <v>54182</v>
      </c>
      <c r="E367" s="1">
        <v>1225</v>
      </c>
      <c r="F367" s="5">
        <f>+Tabla2[[#This Row],[10 VEN.]]+Tabla2[[#This Row],[10 AP]]</f>
        <v>55407</v>
      </c>
      <c r="G367" s="5">
        <v>24</v>
      </c>
      <c r="H367" s="1">
        <v>47</v>
      </c>
      <c r="I367" s="5">
        <f>+Tabla2[[#This Row],[15 VEN]]+Tabla2[[#This Row],[15 AP]]</f>
        <v>71</v>
      </c>
      <c r="J367" s="5">
        <v>0</v>
      </c>
      <c r="K367" s="1">
        <v>0</v>
      </c>
      <c r="L367" s="5">
        <f>+Tabla2[[#This Row],[30 VEN.]]+Tabla2[[#This Row],[30 AP]]</f>
        <v>0</v>
      </c>
      <c r="M367" s="5">
        <v>337</v>
      </c>
      <c r="N367" s="1">
        <v>154</v>
      </c>
      <c r="O367" s="5">
        <f>+Tabla2[[#This Row],[45 VEN.]]+Tabla2[[#This Row],[45 AP]]</f>
        <v>491</v>
      </c>
      <c r="P367" s="2">
        <f t="shared" si="0"/>
        <v>55969</v>
      </c>
      <c r="Q367" s="5">
        <v>752</v>
      </c>
      <c r="R367" s="5">
        <v>0</v>
      </c>
      <c r="S367" s="5">
        <v>752</v>
      </c>
      <c r="T367" s="4"/>
      <c r="U367" s="4"/>
      <c r="V367" s="4"/>
      <c r="W367" s="4"/>
    </row>
    <row r="368" spans="1:23" x14ac:dyDescent="0.25">
      <c r="A368" s="7">
        <v>2016</v>
      </c>
      <c r="B368" s="4" t="s">
        <v>40</v>
      </c>
      <c r="C368" s="4" t="s">
        <v>13</v>
      </c>
      <c r="D368" s="5">
        <v>53475</v>
      </c>
      <c r="E368" s="1">
        <v>1279</v>
      </c>
      <c r="F368" s="5">
        <f>+Tabla2[[#This Row],[10 VEN.]]+Tabla2[[#This Row],[10 AP]]</f>
        <v>54754</v>
      </c>
      <c r="G368" s="5">
        <v>100</v>
      </c>
      <c r="H368" s="1">
        <v>439</v>
      </c>
      <c r="I368" s="5">
        <f>+Tabla2[[#This Row],[15 VEN]]+Tabla2[[#This Row],[15 AP]]</f>
        <v>539</v>
      </c>
      <c r="J368" s="5">
        <v>0</v>
      </c>
      <c r="K368" s="1">
        <v>0</v>
      </c>
      <c r="L368" s="5">
        <f>+Tabla2[[#This Row],[30 VEN.]]+Tabla2[[#This Row],[30 AP]]</f>
        <v>0</v>
      </c>
      <c r="M368" s="5">
        <v>32</v>
      </c>
      <c r="N368" s="1">
        <v>26</v>
      </c>
      <c r="O368" s="5">
        <f>+Tabla2[[#This Row],[45 VEN.]]+Tabla2[[#This Row],[45 AP]]</f>
        <v>58</v>
      </c>
      <c r="P368" s="2">
        <f t="shared" si="0"/>
        <v>55351</v>
      </c>
      <c r="Q368" s="5">
        <v>2284</v>
      </c>
      <c r="R368" s="5">
        <v>99</v>
      </c>
      <c r="S368" s="5">
        <v>2383</v>
      </c>
      <c r="T368" s="4"/>
      <c r="U368" s="4"/>
      <c r="V368" s="4"/>
      <c r="W368" s="4"/>
    </row>
    <row r="369" spans="1:23" x14ac:dyDescent="0.25">
      <c r="A369" s="7">
        <v>2016</v>
      </c>
      <c r="B369" s="4" t="s">
        <v>40</v>
      </c>
      <c r="C369" s="4" t="s">
        <v>18</v>
      </c>
      <c r="D369" s="5">
        <v>64956</v>
      </c>
      <c r="E369" s="1">
        <v>2623</v>
      </c>
      <c r="F369" s="5">
        <f>+Tabla2[[#This Row],[10 VEN.]]+Tabla2[[#This Row],[10 AP]]</f>
        <v>67579</v>
      </c>
      <c r="G369" s="5">
        <v>0</v>
      </c>
      <c r="H369" s="1">
        <v>0</v>
      </c>
      <c r="I369" s="5">
        <f>+Tabla2[[#This Row],[15 VEN]]+Tabla2[[#This Row],[15 AP]]</f>
        <v>0</v>
      </c>
      <c r="J369" s="5">
        <v>0</v>
      </c>
      <c r="K369" s="1">
        <v>0</v>
      </c>
      <c r="L369" s="5">
        <f>+Tabla2[[#This Row],[30 VEN.]]+Tabla2[[#This Row],[30 AP]]</f>
        <v>0</v>
      </c>
      <c r="M369" s="5">
        <v>75</v>
      </c>
      <c r="N369" s="1">
        <v>13</v>
      </c>
      <c r="O369" s="5">
        <f>+Tabla2[[#This Row],[45 VEN.]]+Tabla2[[#This Row],[45 AP]]</f>
        <v>88</v>
      </c>
      <c r="P369" s="2">
        <f t="shared" si="0"/>
        <v>67667</v>
      </c>
      <c r="Q369" s="5">
        <v>501</v>
      </c>
      <c r="R369" s="5">
        <v>0</v>
      </c>
      <c r="S369" s="5">
        <v>501</v>
      </c>
      <c r="T369" s="4"/>
      <c r="U369" s="4"/>
      <c r="V369" s="4"/>
      <c r="W369" s="4"/>
    </row>
    <row r="370" spans="1:23" x14ac:dyDescent="0.25">
      <c r="A370" s="7">
        <v>2016</v>
      </c>
      <c r="B370" s="4" t="s">
        <v>40</v>
      </c>
      <c r="C370" s="4" t="s">
        <v>27</v>
      </c>
      <c r="D370" s="5">
        <v>69106</v>
      </c>
      <c r="E370" s="1">
        <v>727</v>
      </c>
      <c r="F370" s="5">
        <f>+Tabla2[[#This Row],[10 VEN.]]+Tabla2[[#This Row],[10 AP]]</f>
        <v>69833</v>
      </c>
      <c r="G370" s="5">
        <v>0</v>
      </c>
      <c r="H370" s="1">
        <v>0</v>
      </c>
      <c r="I370" s="5">
        <f>+Tabla2[[#This Row],[15 VEN]]+Tabla2[[#This Row],[15 AP]]</f>
        <v>0</v>
      </c>
      <c r="J370" s="5">
        <v>0</v>
      </c>
      <c r="K370" s="1">
        <v>0</v>
      </c>
      <c r="L370" s="5">
        <f>+Tabla2[[#This Row],[30 VEN.]]+Tabla2[[#This Row],[30 AP]]</f>
        <v>0</v>
      </c>
      <c r="M370" s="5">
        <v>120</v>
      </c>
      <c r="N370" s="1">
        <v>11</v>
      </c>
      <c r="O370" s="5">
        <f>+Tabla2[[#This Row],[45 VEN.]]+Tabla2[[#This Row],[45 AP]]</f>
        <v>131</v>
      </c>
      <c r="P370" s="2">
        <f t="shared" si="0"/>
        <v>69964</v>
      </c>
      <c r="Q370" s="5">
        <v>752</v>
      </c>
      <c r="R370" s="5">
        <v>171</v>
      </c>
      <c r="S370" s="5">
        <v>923</v>
      </c>
      <c r="T370" s="4"/>
      <c r="U370" s="4"/>
      <c r="V370" s="4"/>
      <c r="W370" s="4"/>
    </row>
    <row r="371" spans="1:23" x14ac:dyDescent="0.25">
      <c r="A371" s="7">
        <v>2016</v>
      </c>
      <c r="B371" s="4" t="s">
        <v>40</v>
      </c>
      <c r="C371" s="4" t="s">
        <v>5</v>
      </c>
      <c r="D371" s="5">
        <v>35831</v>
      </c>
      <c r="E371" s="1">
        <v>28223</v>
      </c>
      <c r="F371" s="5">
        <f>+Tabla2[[#This Row],[10 VEN.]]+Tabla2[[#This Row],[10 AP]]</f>
        <v>64054</v>
      </c>
      <c r="G371" s="5">
        <v>56</v>
      </c>
      <c r="H371" s="1">
        <v>230</v>
      </c>
      <c r="I371" s="5">
        <f>+Tabla2[[#This Row],[15 VEN]]+Tabla2[[#This Row],[15 AP]]</f>
        <v>286</v>
      </c>
      <c r="J371" s="5">
        <v>0</v>
      </c>
      <c r="K371" s="1">
        <v>7</v>
      </c>
      <c r="L371" s="5">
        <f>+Tabla2[[#This Row],[30 VEN.]]+Tabla2[[#This Row],[30 AP]]</f>
        <v>7</v>
      </c>
      <c r="M371" s="5">
        <v>260</v>
      </c>
      <c r="N371" s="1">
        <v>149</v>
      </c>
      <c r="O371" s="5">
        <f>+Tabla2[[#This Row],[45 VEN.]]+Tabla2[[#This Row],[45 AP]]</f>
        <v>409</v>
      </c>
      <c r="P371" s="2">
        <f t="shared" si="0"/>
        <v>64756</v>
      </c>
      <c r="Q371" s="5">
        <v>7</v>
      </c>
      <c r="R371" s="5">
        <v>1</v>
      </c>
      <c r="S371" s="5">
        <v>8</v>
      </c>
      <c r="T371" s="4"/>
      <c r="U371" s="4"/>
      <c r="V371" s="4"/>
      <c r="W371" s="4"/>
    </row>
    <row r="372" spans="1:23" x14ac:dyDescent="0.25">
      <c r="A372" s="7">
        <v>2016</v>
      </c>
      <c r="B372" s="4" t="s">
        <v>40</v>
      </c>
      <c r="C372" s="4" t="s">
        <v>9</v>
      </c>
      <c r="D372" s="5">
        <v>145550</v>
      </c>
      <c r="E372" s="1">
        <v>8048</v>
      </c>
      <c r="F372" s="5">
        <f>+Tabla2[[#This Row],[10 VEN.]]+Tabla2[[#This Row],[10 AP]]</f>
        <v>153598</v>
      </c>
      <c r="G372" s="5">
        <v>90</v>
      </c>
      <c r="H372" s="1">
        <v>414</v>
      </c>
      <c r="I372" s="5">
        <f>+Tabla2[[#This Row],[15 VEN]]+Tabla2[[#This Row],[15 AP]]</f>
        <v>504</v>
      </c>
      <c r="J372" s="5">
        <v>0</v>
      </c>
      <c r="K372" s="1">
        <v>0</v>
      </c>
      <c r="L372" s="5">
        <f>+Tabla2[[#This Row],[30 VEN.]]+Tabla2[[#This Row],[30 AP]]</f>
        <v>0</v>
      </c>
      <c r="M372" s="5">
        <v>184</v>
      </c>
      <c r="N372" s="1">
        <v>43</v>
      </c>
      <c r="O372" s="5">
        <f>+Tabla2[[#This Row],[45 VEN.]]+Tabla2[[#This Row],[45 AP]]</f>
        <v>227</v>
      </c>
      <c r="P372" s="2">
        <f t="shared" si="0"/>
        <v>154329</v>
      </c>
      <c r="Q372" s="5">
        <v>55</v>
      </c>
      <c r="R372" s="5">
        <v>2</v>
      </c>
      <c r="S372" s="5">
        <v>57</v>
      </c>
      <c r="T372" s="4"/>
      <c r="U372" s="4"/>
      <c r="V372" s="4"/>
      <c r="W372" s="4"/>
    </row>
    <row r="373" spans="1:23" x14ac:dyDescent="0.25">
      <c r="A373" s="7">
        <v>2016</v>
      </c>
      <c r="B373" s="4" t="s">
        <v>40</v>
      </c>
      <c r="C373" s="4" t="s">
        <v>15</v>
      </c>
      <c r="D373" s="5">
        <v>27041</v>
      </c>
      <c r="E373" s="1">
        <v>5892</v>
      </c>
      <c r="F373" s="5">
        <f>+Tabla2[[#This Row],[10 VEN.]]+Tabla2[[#This Row],[10 AP]]</f>
        <v>32933</v>
      </c>
      <c r="G373" s="5">
        <v>0</v>
      </c>
      <c r="H373" s="1">
        <v>123</v>
      </c>
      <c r="I373" s="5">
        <f>+Tabla2[[#This Row],[15 VEN]]+Tabla2[[#This Row],[15 AP]]</f>
        <v>123</v>
      </c>
      <c r="J373" s="5">
        <v>0</v>
      </c>
      <c r="K373" s="1">
        <v>0</v>
      </c>
      <c r="L373" s="5">
        <f>+Tabla2[[#This Row],[30 VEN.]]+Tabla2[[#This Row],[30 AP]]</f>
        <v>0</v>
      </c>
      <c r="M373" s="5">
        <v>0</v>
      </c>
      <c r="N373" s="1">
        <v>0</v>
      </c>
      <c r="O373" s="5">
        <f>+Tabla2[[#This Row],[45 VEN.]]+Tabla2[[#This Row],[45 AP]]</f>
        <v>0</v>
      </c>
      <c r="P373" s="2">
        <f t="shared" ref="P373:P392" si="1">+O373+L373+I373+F373</f>
        <v>33056</v>
      </c>
      <c r="Q373" s="5">
        <v>316</v>
      </c>
      <c r="R373" s="5">
        <v>29</v>
      </c>
      <c r="S373" s="5">
        <v>345</v>
      </c>
      <c r="T373" s="4"/>
      <c r="U373" s="4"/>
      <c r="V373" s="4"/>
      <c r="W373" s="4"/>
    </row>
    <row r="374" spans="1:23" x14ac:dyDescent="0.25">
      <c r="A374" s="7">
        <v>2016</v>
      </c>
      <c r="B374" s="4" t="s">
        <v>40</v>
      </c>
      <c r="C374" s="4" t="s">
        <v>17</v>
      </c>
      <c r="D374" s="5">
        <v>37066</v>
      </c>
      <c r="E374" s="1">
        <v>6341</v>
      </c>
      <c r="F374" s="5">
        <f>+Tabla2[[#This Row],[10 VEN.]]+Tabla2[[#This Row],[10 AP]]</f>
        <v>43407</v>
      </c>
      <c r="G374" s="5">
        <v>59</v>
      </c>
      <c r="H374" s="1">
        <v>214</v>
      </c>
      <c r="I374" s="5">
        <f>+Tabla2[[#This Row],[15 VEN]]+Tabla2[[#This Row],[15 AP]]</f>
        <v>273</v>
      </c>
      <c r="J374" s="5">
        <v>0</v>
      </c>
      <c r="K374" s="1">
        <v>0</v>
      </c>
      <c r="L374" s="5">
        <f>+Tabla2[[#This Row],[30 VEN.]]+Tabla2[[#This Row],[30 AP]]</f>
        <v>0</v>
      </c>
      <c r="M374" s="5">
        <v>302</v>
      </c>
      <c r="N374" s="1">
        <v>684</v>
      </c>
      <c r="O374" s="5">
        <f>+Tabla2[[#This Row],[45 VEN.]]+Tabla2[[#This Row],[45 AP]]</f>
        <v>986</v>
      </c>
      <c r="P374" s="2">
        <f t="shared" si="1"/>
        <v>44666</v>
      </c>
      <c r="Q374" s="5">
        <v>172</v>
      </c>
      <c r="R374" s="5">
        <v>0</v>
      </c>
      <c r="S374" s="5">
        <v>172</v>
      </c>
      <c r="T374" s="4"/>
      <c r="U374" s="4"/>
      <c r="V374" s="4"/>
      <c r="W374" s="4"/>
    </row>
    <row r="375" spans="1:23" x14ac:dyDescent="0.25">
      <c r="A375" s="7">
        <v>2016</v>
      </c>
      <c r="B375" s="4" t="s">
        <v>40</v>
      </c>
      <c r="C375" s="4" t="s">
        <v>6</v>
      </c>
      <c r="D375" s="5">
        <v>195003</v>
      </c>
      <c r="E375" s="1">
        <v>16115</v>
      </c>
      <c r="F375" s="5">
        <f>+Tabla2[[#This Row],[10 VEN.]]+Tabla2[[#This Row],[10 AP]]</f>
        <v>211118</v>
      </c>
      <c r="G375" s="5">
        <v>83</v>
      </c>
      <c r="H375" s="1">
        <v>259</v>
      </c>
      <c r="I375" s="5">
        <f>+Tabla2[[#This Row],[15 VEN]]+Tabla2[[#This Row],[15 AP]]</f>
        <v>342</v>
      </c>
      <c r="J375" s="5">
        <v>0</v>
      </c>
      <c r="K375" s="1">
        <v>0</v>
      </c>
      <c r="L375" s="5">
        <f>+Tabla2[[#This Row],[30 VEN.]]+Tabla2[[#This Row],[30 AP]]</f>
        <v>0</v>
      </c>
      <c r="M375" s="5">
        <v>1329</v>
      </c>
      <c r="N375" s="1">
        <v>74</v>
      </c>
      <c r="O375" s="5">
        <f>+Tabla2[[#This Row],[45 VEN.]]+Tabla2[[#This Row],[45 AP]]</f>
        <v>1403</v>
      </c>
      <c r="P375" s="2">
        <f t="shared" si="1"/>
        <v>212863</v>
      </c>
      <c r="Q375" s="5">
        <v>43</v>
      </c>
      <c r="R375" s="5">
        <v>85</v>
      </c>
      <c r="S375" s="5">
        <v>128</v>
      </c>
      <c r="T375" s="4"/>
      <c r="U375" s="4"/>
      <c r="V375" s="4"/>
      <c r="W375" s="4"/>
    </row>
    <row r="376" spans="1:23" x14ac:dyDescent="0.25">
      <c r="A376" s="7">
        <v>2016</v>
      </c>
      <c r="B376" s="4" t="s">
        <v>40</v>
      </c>
      <c r="C376" s="4" t="s">
        <v>64</v>
      </c>
      <c r="D376" s="5">
        <v>151621</v>
      </c>
      <c r="E376" s="1">
        <v>1210</v>
      </c>
      <c r="F376" s="5">
        <f>+Tabla2[[#This Row],[10 VEN.]]+Tabla2[[#This Row],[10 AP]]</f>
        <v>152831</v>
      </c>
      <c r="G376" s="5">
        <v>374</v>
      </c>
      <c r="H376" s="1">
        <v>1130</v>
      </c>
      <c r="I376" s="5">
        <f>+Tabla2[[#This Row],[15 VEN]]+Tabla2[[#This Row],[15 AP]]</f>
        <v>1504</v>
      </c>
      <c r="J376" s="5">
        <v>0</v>
      </c>
      <c r="K376" s="1">
        <v>3</v>
      </c>
      <c r="L376" s="5">
        <f>+Tabla2[[#This Row],[30 VEN.]]+Tabla2[[#This Row],[30 AP]]</f>
        <v>3</v>
      </c>
      <c r="M376" s="5">
        <v>350</v>
      </c>
      <c r="N376" s="1">
        <v>103</v>
      </c>
      <c r="O376" s="5">
        <f>+Tabla2[[#This Row],[45 VEN.]]+Tabla2[[#This Row],[45 AP]]</f>
        <v>453</v>
      </c>
      <c r="P376" s="2">
        <f t="shared" si="1"/>
        <v>154791</v>
      </c>
      <c r="Q376" s="5">
        <v>316</v>
      </c>
      <c r="R376" s="5">
        <v>16</v>
      </c>
      <c r="S376" s="5">
        <v>332</v>
      </c>
      <c r="T376" s="4"/>
      <c r="U376" s="4"/>
      <c r="V376" s="4"/>
      <c r="W376" s="4"/>
    </row>
    <row r="377" spans="1:23" x14ac:dyDescent="0.25">
      <c r="A377" s="7">
        <v>2016</v>
      </c>
      <c r="B377" s="4" t="s">
        <v>40</v>
      </c>
      <c r="C377" s="4" t="s">
        <v>7</v>
      </c>
      <c r="D377" s="5">
        <v>76022</v>
      </c>
      <c r="E377" s="1">
        <v>907</v>
      </c>
      <c r="F377" s="5">
        <f>+Tabla2[[#This Row],[10 VEN.]]+Tabla2[[#This Row],[10 AP]]</f>
        <v>76929</v>
      </c>
      <c r="G377" s="5">
        <v>550</v>
      </c>
      <c r="H377" s="1">
        <v>827</v>
      </c>
      <c r="I377" s="5">
        <f>+Tabla2[[#This Row],[15 VEN]]+Tabla2[[#This Row],[15 AP]]</f>
        <v>1377</v>
      </c>
      <c r="J377" s="5">
        <v>0</v>
      </c>
      <c r="K377" s="1">
        <v>0</v>
      </c>
      <c r="L377" s="5">
        <f>+Tabla2[[#This Row],[30 VEN.]]+Tabla2[[#This Row],[30 AP]]</f>
        <v>0</v>
      </c>
      <c r="M377" s="5">
        <v>596</v>
      </c>
      <c r="N377" s="1">
        <v>197</v>
      </c>
      <c r="O377" s="5">
        <f>+Tabla2[[#This Row],[45 VEN.]]+Tabla2[[#This Row],[45 AP]]</f>
        <v>793</v>
      </c>
      <c r="P377" s="2">
        <f t="shared" si="1"/>
        <v>79099</v>
      </c>
      <c r="Q377" s="5">
        <v>4898</v>
      </c>
      <c r="R377" s="5">
        <v>302</v>
      </c>
      <c r="S377" s="5">
        <v>5200</v>
      </c>
      <c r="T377" s="4"/>
      <c r="U377" s="4"/>
      <c r="V377" s="4"/>
      <c r="W377" s="4"/>
    </row>
    <row r="378" spans="1:23" x14ac:dyDescent="0.25">
      <c r="A378" s="7">
        <v>2016</v>
      </c>
      <c r="B378" s="4" t="s">
        <v>40</v>
      </c>
      <c r="C378" s="4" t="s">
        <v>3</v>
      </c>
      <c r="D378" s="5">
        <v>101</v>
      </c>
      <c r="E378" s="1">
        <v>127</v>
      </c>
      <c r="F378" s="5">
        <f>+Tabla2[[#This Row],[10 VEN.]]+Tabla2[[#This Row],[10 AP]]</f>
        <v>228</v>
      </c>
      <c r="G378" s="5">
        <v>95</v>
      </c>
      <c r="H378" s="1">
        <v>740</v>
      </c>
      <c r="I378" s="5">
        <f>+Tabla2[[#This Row],[15 VEN]]+Tabla2[[#This Row],[15 AP]]</f>
        <v>835</v>
      </c>
      <c r="J378" s="5">
        <v>1</v>
      </c>
      <c r="K378" s="1">
        <v>27</v>
      </c>
      <c r="L378" s="5">
        <f>+Tabla2[[#This Row],[30 VEN.]]+Tabla2[[#This Row],[30 AP]]</f>
        <v>28</v>
      </c>
      <c r="M378" s="5">
        <v>0</v>
      </c>
      <c r="N378" s="1">
        <v>0</v>
      </c>
      <c r="O378" s="5">
        <f>+Tabla2[[#This Row],[45 VEN.]]+Tabla2[[#This Row],[45 AP]]</f>
        <v>0</v>
      </c>
      <c r="P378" s="2">
        <f t="shared" si="1"/>
        <v>1091</v>
      </c>
      <c r="Q378" s="5">
        <v>0</v>
      </c>
      <c r="R378" s="5">
        <v>0</v>
      </c>
      <c r="S378" s="5">
        <v>0</v>
      </c>
      <c r="T378" s="4"/>
      <c r="U378" s="4"/>
      <c r="V378" s="4"/>
      <c r="W378" s="4"/>
    </row>
    <row r="379" spans="1:23" x14ac:dyDescent="0.25">
      <c r="A379" s="7">
        <v>2016</v>
      </c>
      <c r="B379" s="4" t="s">
        <v>40</v>
      </c>
      <c r="C379" s="4" t="s">
        <v>20</v>
      </c>
      <c r="D379" s="5">
        <v>0</v>
      </c>
      <c r="E379" s="1">
        <v>1</v>
      </c>
      <c r="F379" s="5">
        <f>+Tabla2[[#This Row],[10 VEN.]]+Tabla2[[#This Row],[10 AP]]</f>
        <v>1</v>
      </c>
      <c r="G379" s="5">
        <v>1</v>
      </c>
      <c r="H379" s="1">
        <v>24</v>
      </c>
      <c r="I379" s="5">
        <f>+Tabla2[[#This Row],[15 VEN]]+Tabla2[[#This Row],[15 AP]]</f>
        <v>25</v>
      </c>
      <c r="J379" s="5">
        <v>0</v>
      </c>
      <c r="K379" s="1">
        <v>0</v>
      </c>
      <c r="L379" s="5">
        <f>+Tabla2[[#This Row],[30 VEN.]]+Tabla2[[#This Row],[30 AP]]</f>
        <v>0</v>
      </c>
      <c r="M379" s="5">
        <v>0</v>
      </c>
      <c r="N379" s="1">
        <v>1</v>
      </c>
      <c r="O379" s="5">
        <f>+Tabla2[[#This Row],[45 VEN.]]+Tabla2[[#This Row],[45 AP]]</f>
        <v>1</v>
      </c>
      <c r="P379" s="2">
        <f t="shared" si="1"/>
        <v>27</v>
      </c>
      <c r="Q379" s="5">
        <v>0</v>
      </c>
      <c r="R379" s="5">
        <v>0</v>
      </c>
      <c r="S379" s="5">
        <v>0</v>
      </c>
      <c r="T379" s="4"/>
      <c r="U379" s="4"/>
      <c r="V379" s="4"/>
      <c r="W379" s="4"/>
    </row>
    <row r="380" spans="1:23" x14ac:dyDescent="0.25">
      <c r="A380" s="7">
        <v>2016</v>
      </c>
      <c r="B380" s="4" t="s">
        <v>40</v>
      </c>
      <c r="C380" s="4" t="s">
        <v>45</v>
      </c>
      <c r="D380" s="5">
        <v>0</v>
      </c>
      <c r="E380" s="1">
        <v>0</v>
      </c>
      <c r="F380" s="5">
        <f>+Tabla2[[#This Row],[10 VEN.]]+Tabla2[[#This Row],[10 AP]]</f>
        <v>0</v>
      </c>
      <c r="G380" s="5">
        <v>0</v>
      </c>
      <c r="H380" s="1">
        <v>0</v>
      </c>
      <c r="I380" s="5">
        <f>+Tabla2[[#This Row],[15 VEN]]+Tabla2[[#This Row],[15 AP]]</f>
        <v>0</v>
      </c>
      <c r="J380" s="5">
        <v>0</v>
      </c>
      <c r="K380" s="1">
        <v>0</v>
      </c>
      <c r="L380" s="5">
        <f>+Tabla2[[#This Row],[30 VEN.]]+Tabla2[[#This Row],[30 AP]]</f>
        <v>0</v>
      </c>
      <c r="M380" s="5">
        <v>181</v>
      </c>
      <c r="N380" s="1">
        <v>0</v>
      </c>
      <c r="O380" s="5">
        <f>+Tabla2[[#This Row],[45 VEN.]]+Tabla2[[#This Row],[45 AP]]</f>
        <v>181</v>
      </c>
      <c r="P380" s="2">
        <f t="shared" si="1"/>
        <v>181</v>
      </c>
      <c r="Q380" s="5">
        <v>0</v>
      </c>
      <c r="R380" s="5">
        <v>0</v>
      </c>
      <c r="S380" s="5">
        <v>0</v>
      </c>
      <c r="T380" s="4"/>
      <c r="U380" s="4"/>
      <c r="V380" s="4"/>
      <c r="W380" s="4"/>
    </row>
    <row r="381" spans="1:23" x14ac:dyDescent="0.25">
      <c r="A381" s="7">
        <v>2016</v>
      </c>
      <c r="B381" s="4" t="s">
        <v>40</v>
      </c>
      <c r="C381" s="4" t="s">
        <v>23</v>
      </c>
      <c r="D381" s="5">
        <v>9054</v>
      </c>
      <c r="E381" s="1">
        <v>113</v>
      </c>
      <c r="F381" s="5">
        <f>+Tabla2[[#This Row],[10 VEN.]]+Tabla2[[#This Row],[10 AP]]</f>
        <v>9167</v>
      </c>
      <c r="G381" s="5">
        <v>0</v>
      </c>
      <c r="H381" s="1">
        <v>0</v>
      </c>
      <c r="I381" s="5">
        <f>+Tabla2[[#This Row],[15 VEN]]+Tabla2[[#This Row],[15 AP]]</f>
        <v>0</v>
      </c>
      <c r="J381" s="5">
        <v>0</v>
      </c>
      <c r="K381" s="1">
        <v>0</v>
      </c>
      <c r="L381" s="5">
        <f>+Tabla2[[#This Row],[30 VEN.]]+Tabla2[[#This Row],[30 AP]]</f>
        <v>0</v>
      </c>
      <c r="M381" s="5">
        <v>57</v>
      </c>
      <c r="N381" s="1">
        <v>1</v>
      </c>
      <c r="O381" s="5">
        <f>+Tabla2[[#This Row],[45 VEN.]]+Tabla2[[#This Row],[45 AP]]</f>
        <v>58</v>
      </c>
      <c r="P381" s="2">
        <f t="shared" si="1"/>
        <v>9225</v>
      </c>
      <c r="Q381" s="5">
        <v>0</v>
      </c>
      <c r="R381" s="5">
        <v>0</v>
      </c>
      <c r="S381" s="5">
        <v>0</v>
      </c>
      <c r="T381" s="4"/>
      <c r="U381" s="4"/>
      <c r="V381" s="4"/>
      <c r="W381" s="4"/>
    </row>
    <row r="382" spans="1:23" x14ac:dyDescent="0.25">
      <c r="A382" s="7">
        <v>2016</v>
      </c>
      <c r="B382" s="4" t="s">
        <v>41</v>
      </c>
      <c r="C382" s="4" t="s">
        <v>8</v>
      </c>
      <c r="D382" s="5">
        <v>74163</v>
      </c>
      <c r="E382" s="1">
        <v>1390</v>
      </c>
      <c r="F382" s="5">
        <f>+Tabla2[[#This Row],[10 VEN.]]+Tabla2[[#This Row],[10 AP]]</f>
        <v>75553</v>
      </c>
      <c r="G382" s="5">
        <v>43</v>
      </c>
      <c r="H382" s="1">
        <v>42</v>
      </c>
      <c r="I382" s="5">
        <f>+Tabla2[[#This Row],[15 VEN]]+Tabla2[[#This Row],[15 AP]]</f>
        <v>85</v>
      </c>
      <c r="J382" s="5">
        <v>0</v>
      </c>
      <c r="K382" s="1">
        <v>0</v>
      </c>
      <c r="L382" s="5">
        <f>+Tabla2[[#This Row],[30 VEN.]]+Tabla2[[#This Row],[30 AP]]</f>
        <v>0</v>
      </c>
      <c r="M382" s="5">
        <v>54</v>
      </c>
      <c r="N382" s="1">
        <v>28</v>
      </c>
      <c r="O382" s="5">
        <f>+Tabla2[[#This Row],[45 VEN.]]+Tabla2[[#This Row],[45 AP]]</f>
        <v>82</v>
      </c>
      <c r="P382" s="2">
        <f t="shared" si="1"/>
        <v>75720</v>
      </c>
      <c r="Q382" s="5">
        <v>3530</v>
      </c>
      <c r="R382" s="5">
        <v>0</v>
      </c>
      <c r="S382" s="5">
        <v>3530</v>
      </c>
      <c r="T382" s="4"/>
      <c r="U382" s="4"/>
      <c r="V382" s="4"/>
      <c r="W382" s="4"/>
    </row>
    <row r="383" spans="1:23" x14ac:dyDescent="0.25">
      <c r="A383" s="7">
        <v>2016</v>
      </c>
      <c r="B383" s="4" t="s">
        <v>41</v>
      </c>
      <c r="C383" s="4" t="s">
        <v>27</v>
      </c>
      <c r="D383" s="5">
        <v>168709</v>
      </c>
      <c r="E383" s="1">
        <v>4122</v>
      </c>
      <c r="F383" s="5">
        <f>+Tabla2[[#This Row],[10 VEN.]]+Tabla2[[#This Row],[10 AP]]</f>
        <v>172831</v>
      </c>
      <c r="G383" s="5">
        <v>2</v>
      </c>
      <c r="H383" s="1">
        <v>17</v>
      </c>
      <c r="I383" s="5">
        <f>+Tabla2[[#This Row],[15 VEN]]+Tabla2[[#This Row],[15 AP]]</f>
        <v>19</v>
      </c>
      <c r="J383" s="5">
        <v>0</v>
      </c>
      <c r="K383" s="1">
        <v>3</v>
      </c>
      <c r="L383" s="5">
        <f>+Tabla2[[#This Row],[30 VEN.]]+Tabla2[[#This Row],[30 AP]]</f>
        <v>3</v>
      </c>
      <c r="M383" s="5">
        <v>34</v>
      </c>
      <c r="N383" s="1">
        <v>1</v>
      </c>
      <c r="O383" s="5">
        <f>+Tabla2[[#This Row],[45 VEN.]]+Tabla2[[#This Row],[45 AP]]</f>
        <v>35</v>
      </c>
      <c r="P383" s="2">
        <f t="shared" si="1"/>
        <v>172888</v>
      </c>
      <c r="Q383" s="5">
        <v>282</v>
      </c>
      <c r="R383" s="5">
        <v>7</v>
      </c>
      <c r="S383" s="5">
        <v>289</v>
      </c>
      <c r="T383" s="4"/>
      <c r="U383" s="4"/>
      <c r="V383" s="4"/>
      <c r="W383" s="4"/>
    </row>
    <row r="384" spans="1:23" x14ac:dyDescent="0.25">
      <c r="A384" s="7">
        <v>2016</v>
      </c>
      <c r="B384" s="4" t="s">
        <v>41</v>
      </c>
      <c r="C384" s="4" t="s">
        <v>9</v>
      </c>
      <c r="D384" s="5">
        <v>79919</v>
      </c>
      <c r="E384" s="1">
        <v>3338</v>
      </c>
      <c r="F384" s="5">
        <f>+Tabla2[[#This Row],[10 VEN.]]+Tabla2[[#This Row],[10 AP]]</f>
        <v>83257</v>
      </c>
      <c r="G384" s="5">
        <v>26</v>
      </c>
      <c r="H384" s="1">
        <v>48</v>
      </c>
      <c r="I384" s="5">
        <f>+Tabla2[[#This Row],[15 VEN]]+Tabla2[[#This Row],[15 AP]]</f>
        <v>74</v>
      </c>
      <c r="J384" s="5">
        <v>0</v>
      </c>
      <c r="K384" s="1">
        <v>0</v>
      </c>
      <c r="L384" s="5">
        <f>+Tabla2[[#This Row],[30 VEN.]]+Tabla2[[#This Row],[30 AP]]</f>
        <v>0</v>
      </c>
      <c r="M384" s="5">
        <v>36</v>
      </c>
      <c r="N384" s="1">
        <v>2</v>
      </c>
      <c r="O384" s="5">
        <f>+Tabla2[[#This Row],[45 VEN.]]+Tabla2[[#This Row],[45 AP]]</f>
        <v>38</v>
      </c>
      <c r="P384" s="2">
        <f t="shared" si="1"/>
        <v>83369</v>
      </c>
      <c r="Q384" s="5">
        <v>201</v>
      </c>
      <c r="R384" s="5">
        <v>0</v>
      </c>
      <c r="S384" s="5">
        <v>201</v>
      </c>
      <c r="T384" s="4"/>
      <c r="U384" s="4"/>
      <c r="V384" s="4"/>
      <c r="W384" s="4"/>
    </row>
    <row r="385" spans="1:23" x14ac:dyDescent="0.25">
      <c r="A385" s="7">
        <v>2016</v>
      </c>
      <c r="B385" s="4" t="s">
        <v>41</v>
      </c>
      <c r="C385" s="4" t="s">
        <v>31</v>
      </c>
      <c r="D385" s="5">
        <v>69045</v>
      </c>
      <c r="E385" s="1">
        <v>3508</v>
      </c>
      <c r="F385" s="5">
        <f>+Tabla2[[#This Row],[10 VEN.]]+Tabla2[[#This Row],[10 AP]]</f>
        <v>72553</v>
      </c>
      <c r="G385" s="5">
        <v>156</v>
      </c>
      <c r="H385" s="1">
        <v>342</v>
      </c>
      <c r="I385" s="5">
        <f>+Tabla2[[#This Row],[15 VEN]]+Tabla2[[#This Row],[15 AP]]</f>
        <v>498</v>
      </c>
      <c r="J385" s="5">
        <v>0</v>
      </c>
      <c r="K385" s="1">
        <v>0</v>
      </c>
      <c r="L385" s="5">
        <f>+Tabla2[[#This Row],[30 VEN.]]+Tabla2[[#This Row],[30 AP]]</f>
        <v>0</v>
      </c>
      <c r="M385" s="5">
        <v>130</v>
      </c>
      <c r="N385" s="1">
        <v>45</v>
      </c>
      <c r="O385" s="5">
        <f>+Tabla2[[#This Row],[45 VEN.]]+Tabla2[[#This Row],[45 AP]]</f>
        <v>175</v>
      </c>
      <c r="P385" s="2">
        <f t="shared" si="1"/>
        <v>73226</v>
      </c>
      <c r="Q385" s="5">
        <v>26</v>
      </c>
      <c r="R385" s="5">
        <v>0</v>
      </c>
      <c r="S385" s="5">
        <v>26</v>
      </c>
      <c r="T385" s="4"/>
      <c r="U385" s="4"/>
      <c r="V385" s="4"/>
      <c r="W385" s="4"/>
    </row>
    <row r="386" spans="1:23" x14ac:dyDescent="0.25">
      <c r="A386" s="7">
        <v>2016</v>
      </c>
      <c r="B386" s="4" t="s">
        <v>41</v>
      </c>
      <c r="C386" s="4" t="s">
        <v>25</v>
      </c>
      <c r="D386" s="5">
        <v>9592</v>
      </c>
      <c r="E386" s="1">
        <v>4684</v>
      </c>
      <c r="F386" s="5">
        <f>+Tabla2[[#This Row],[10 VEN.]]+Tabla2[[#This Row],[10 AP]]</f>
        <v>14276</v>
      </c>
      <c r="G386" s="5">
        <v>4</v>
      </c>
      <c r="H386" s="1">
        <v>35</v>
      </c>
      <c r="I386" s="5">
        <f>+Tabla2[[#This Row],[15 VEN]]+Tabla2[[#This Row],[15 AP]]</f>
        <v>39</v>
      </c>
      <c r="J386" s="5">
        <v>0</v>
      </c>
      <c r="K386" s="1">
        <v>0</v>
      </c>
      <c r="L386" s="5">
        <f>+Tabla2[[#This Row],[30 VEN.]]+Tabla2[[#This Row],[30 AP]]</f>
        <v>0</v>
      </c>
      <c r="M386" s="5">
        <v>17</v>
      </c>
      <c r="N386" s="1">
        <v>10</v>
      </c>
      <c r="O386" s="5">
        <f>+Tabla2[[#This Row],[45 VEN.]]+Tabla2[[#This Row],[45 AP]]</f>
        <v>27</v>
      </c>
      <c r="P386" s="2">
        <f t="shared" si="1"/>
        <v>14342</v>
      </c>
      <c r="Q386" s="5">
        <v>0</v>
      </c>
      <c r="R386" s="5">
        <v>0</v>
      </c>
      <c r="S386" s="5">
        <v>0</v>
      </c>
      <c r="T386" s="4"/>
      <c r="U386" s="4"/>
      <c r="V386" s="4"/>
      <c r="W386" s="4"/>
    </row>
    <row r="387" spans="1:23" x14ac:dyDescent="0.25">
      <c r="A387" s="7">
        <v>2016</v>
      </c>
      <c r="B387" s="4" t="s">
        <v>41</v>
      </c>
      <c r="C387" s="4" t="s">
        <v>32</v>
      </c>
      <c r="D387" s="5">
        <v>759</v>
      </c>
      <c r="E387" s="1">
        <v>300</v>
      </c>
      <c r="F387" s="5">
        <f>+Tabla2[[#This Row],[10 VEN.]]+Tabla2[[#This Row],[10 AP]]</f>
        <v>1059</v>
      </c>
      <c r="G387" s="5">
        <v>0</v>
      </c>
      <c r="H387" s="1">
        <v>44</v>
      </c>
      <c r="I387" s="5">
        <f>+Tabla2[[#This Row],[15 VEN]]+Tabla2[[#This Row],[15 AP]]</f>
        <v>44</v>
      </c>
      <c r="J387" s="5">
        <v>0</v>
      </c>
      <c r="K387" s="1">
        <v>0</v>
      </c>
      <c r="L387" s="5">
        <f>+Tabla2[[#This Row],[30 VEN.]]+Tabla2[[#This Row],[30 AP]]</f>
        <v>0</v>
      </c>
      <c r="M387" s="5">
        <v>1</v>
      </c>
      <c r="N387" s="1">
        <v>10</v>
      </c>
      <c r="O387" s="5">
        <f>+Tabla2[[#This Row],[45 VEN.]]+Tabla2[[#This Row],[45 AP]]</f>
        <v>11</v>
      </c>
      <c r="P387" s="2">
        <f t="shared" si="1"/>
        <v>1114</v>
      </c>
      <c r="Q387" s="5">
        <v>0</v>
      </c>
      <c r="R387" s="5">
        <v>0</v>
      </c>
      <c r="S387" s="5">
        <v>0</v>
      </c>
      <c r="T387" s="4"/>
      <c r="U387" s="4"/>
      <c r="V387" s="4"/>
      <c r="W387" s="4"/>
    </row>
    <row r="388" spans="1:23" x14ac:dyDescent="0.25">
      <c r="A388" s="7">
        <v>2016</v>
      </c>
      <c r="B388" s="4" t="s">
        <v>41</v>
      </c>
      <c r="C388" s="4" t="s">
        <v>17</v>
      </c>
      <c r="D388" s="5">
        <v>46763</v>
      </c>
      <c r="E388" s="1">
        <v>466</v>
      </c>
      <c r="F388" s="5">
        <f>+Tabla2[[#This Row],[10 VEN.]]+Tabla2[[#This Row],[10 AP]]</f>
        <v>47229</v>
      </c>
      <c r="G388" s="5">
        <v>7</v>
      </c>
      <c r="H388" s="1">
        <v>74</v>
      </c>
      <c r="I388" s="5">
        <f>+Tabla2[[#This Row],[15 VEN]]+Tabla2[[#This Row],[15 AP]]</f>
        <v>81</v>
      </c>
      <c r="J388" s="5">
        <v>0</v>
      </c>
      <c r="K388" s="1">
        <v>0</v>
      </c>
      <c r="L388" s="5">
        <f>+Tabla2[[#This Row],[30 VEN.]]+Tabla2[[#This Row],[30 AP]]</f>
        <v>0</v>
      </c>
      <c r="M388" s="5">
        <v>336</v>
      </c>
      <c r="N388" s="1">
        <v>70</v>
      </c>
      <c r="O388" s="5">
        <f>+Tabla2[[#This Row],[45 VEN.]]+Tabla2[[#This Row],[45 AP]]</f>
        <v>406</v>
      </c>
      <c r="P388" s="2">
        <f t="shared" si="1"/>
        <v>47716</v>
      </c>
      <c r="Q388" s="5">
        <v>77</v>
      </c>
      <c r="R388" s="5">
        <v>0</v>
      </c>
      <c r="S388" s="5">
        <v>77</v>
      </c>
      <c r="T388" s="4"/>
      <c r="U388" s="4"/>
      <c r="V388" s="4"/>
      <c r="W388" s="4"/>
    </row>
    <row r="389" spans="1:23" x14ac:dyDescent="0.25">
      <c r="A389" s="7">
        <v>2016</v>
      </c>
      <c r="B389" s="4" t="s">
        <v>41</v>
      </c>
      <c r="C389" s="4" t="s">
        <v>64</v>
      </c>
      <c r="D389" s="5">
        <v>186592</v>
      </c>
      <c r="E389" s="1">
        <v>4707</v>
      </c>
      <c r="F389" s="5">
        <f>+Tabla2[[#This Row],[10 VEN.]]+Tabla2[[#This Row],[10 AP]]</f>
        <v>191299</v>
      </c>
      <c r="G389" s="5">
        <v>38</v>
      </c>
      <c r="H389" s="1">
        <v>419</v>
      </c>
      <c r="I389" s="5">
        <f>+Tabla2[[#This Row],[15 VEN]]+Tabla2[[#This Row],[15 AP]]</f>
        <v>457</v>
      </c>
      <c r="J389" s="5">
        <v>0</v>
      </c>
      <c r="K389" s="1">
        <v>0</v>
      </c>
      <c r="L389" s="5">
        <f>+Tabla2[[#This Row],[30 VEN.]]+Tabla2[[#This Row],[30 AP]]</f>
        <v>0</v>
      </c>
      <c r="M389" s="5">
        <v>148</v>
      </c>
      <c r="N389" s="1">
        <v>74</v>
      </c>
      <c r="O389" s="5">
        <f>+Tabla2[[#This Row],[45 VEN.]]+Tabla2[[#This Row],[45 AP]]</f>
        <v>222</v>
      </c>
      <c r="P389" s="2">
        <f t="shared" si="1"/>
        <v>191978</v>
      </c>
      <c r="Q389" s="5">
        <v>2</v>
      </c>
      <c r="R389" s="5">
        <v>0</v>
      </c>
      <c r="S389" s="5">
        <v>2</v>
      </c>
      <c r="T389" s="4"/>
      <c r="U389" s="4"/>
      <c r="V389" s="4"/>
      <c r="W389" s="4"/>
    </row>
    <row r="390" spans="1:23" x14ac:dyDescent="0.25">
      <c r="A390" s="7">
        <v>2016</v>
      </c>
      <c r="B390" s="4" t="s">
        <v>41</v>
      </c>
      <c r="C390" s="4" t="s">
        <v>7</v>
      </c>
      <c r="D390" s="5">
        <v>110916</v>
      </c>
      <c r="E390" s="1">
        <v>1708</v>
      </c>
      <c r="F390" s="5">
        <f>+Tabla2[[#This Row],[10 VEN.]]+Tabla2[[#This Row],[10 AP]]</f>
        <v>112624</v>
      </c>
      <c r="G390" s="5">
        <v>112</v>
      </c>
      <c r="H390" s="1">
        <v>307</v>
      </c>
      <c r="I390" s="5">
        <f>+Tabla2[[#This Row],[15 VEN]]+Tabla2[[#This Row],[15 AP]]</f>
        <v>419</v>
      </c>
      <c r="J390" s="5">
        <v>0</v>
      </c>
      <c r="K390" s="1">
        <v>0</v>
      </c>
      <c r="L390" s="5">
        <f>+Tabla2[[#This Row],[30 VEN.]]+Tabla2[[#This Row],[30 AP]]</f>
        <v>0</v>
      </c>
      <c r="M390" s="5">
        <v>111</v>
      </c>
      <c r="N390" s="1">
        <v>50</v>
      </c>
      <c r="O390" s="5">
        <f>+Tabla2[[#This Row],[45 VEN.]]+Tabla2[[#This Row],[45 AP]]</f>
        <v>161</v>
      </c>
      <c r="P390" s="2">
        <f t="shared" si="1"/>
        <v>113204</v>
      </c>
      <c r="Q390" s="5">
        <v>28</v>
      </c>
      <c r="R390" s="5">
        <v>5</v>
      </c>
      <c r="S390" s="5">
        <v>33</v>
      </c>
      <c r="T390" s="4"/>
      <c r="U390" s="4"/>
      <c r="V390" s="4"/>
      <c r="W390" s="4"/>
    </row>
    <row r="391" spans="1:23" x14ac:dyDescent="0.25">
      <c r="A391" s="7">
        <v>2016</v>
      </c>
      <c r="B391" s="4" t="s">
        <v>41</v>
      </c>
      <c r="C391" s="4" t="s">
        <v>15</v>
      </c>
      <c r="D391" s="5">
        <v>14179</v>
      </c>
      <c r="E391" s="1">
        <v>1267</v>
      </c>
      <c r="F391" s="5">
        <f>+Tabla2[[#This Row],[10 VEN.]]+Tabla2[[#This Row],[10 AP]]</f>
        <v>15446</v>
      </c>
      <c r="G391" s="5">
        <v>101</v>
      </c>
      <c r="H391" s="1">
        <v>0</v>
      </c>
      <c r="I391" s="5">
        <f>+Tabla2[[#This Row],[15 VEN]]+Tabla2[[#This Row],[15 AP]]</f>
        <v>101</v>
      </c>
      <c r="J391" s="5">
        <v>6</v>
      </c>
      <c r="K391" s="1">
        <v>0</v>
      </c>
      <c r="L391" s="5">
        <f>+Tabla2[[#This Row],[30 VEN.]]+Tabla2[[#This Row],[30 AP]]</f>
        <v>6</v>
      </c>
      <c r="M391" s="5">
        <v>45</v>
      </c>
      <c r="N391" s="1">
        <v>0</v>
      </c>
      <c r="O391" s="5">
        <f>+Tabla2[[#This Row],[45 VEN.]]+Tabla2[[#This Row],[45 AP]]</f>
        <v>45</v>
      </c>
      <c r="P391" s="2">
        <f t="shared" si="1"/>
        <v>15598</v>
      </c>
      <c r="Q391" s="5">
        <v>0</v>
      </c>
      <c r="R391" s="5">
        <v>0</v>
      </c>
      <c r="S391" s="5">
        <v>0</v>
      </c>
      <c r="T391" s="4"/>
      <c r="U391" s="4"/>
      <c r="V391" s="4"/>
      <c r="W391" s="4"/>
    </row>
    <row r="392" spans="1:23" x14ac:dyDescent="0.25">
      <c r="A392" s="7">
        <v>2016</v>
      </c>
      <c r="B392" s="4" t="s">
        <v>41</v>
      </c>
      <c r="C392" s="4" t="s">
        <v>3</v>
      </c>
      <c r="D392" s="5">
        <v>1728</v>
      </c>
      <c r="E392" s="1">
        <v>0</v>
      </c>
      <c r="F392" s="5">
        <f>+Tabla2[[#This Row],[10 VEN.]]+Tabla2[[#This Row],[10 AP]]</f>
        <v>1728</v>
      </c>
      <c r="G392" s="5">
        <v>0</v>
      </c>
      <c r="H392" s="1">
        <v>0</v>
      </c>
      <c r="I392" s="5">
        <f>+Tabla2[[#This Row],[15 VEN]]+Tabla2[[#This Row],[15 AP]]</f>
        <v>0</v>
      </c>
      <c r="J392" s="5">
        <v>0</v>
      </c>
      <c r="K392" s="1">
        <v>0</v>
      </c>
      <c r="L392" s="5">
        <f>+Tabla2[[#This Row],[30 VEN.]]+Tabla2[[#This Row],[30 AP]]</f>
        <v>0</v>
      </c>
      <c r="M392" s="5">
        <v>0</v>
      </c>
      <c r="N392" s="1">
        <v>0</v>
      </c>
      <c r="O392" s="5">
        <f>+Tabla2[[#This Row],[45 VEN.]]+Tabla2[[#This Row],[45 AP]]</f>
        <v>0</v>
      </c>
      <c r="P392" s="2">
        <f t="shared" si="1"/>
        <v>1728</v>
      </c>
      <c r="Q392" s="5">
        <v>0</v>
      </c>
      <c r="R392" s="5">
        <v>0</v>
      </c>
      <c r="S392" s="5">
        <v>0</v>
      </c>
      <c r="T392" s="4"/>
      <c r="U392" s="4"/>
      <c r="V392" s="4"/>
      <c r="W392" s="4"/>
    </row>
    <row r="393" spans="1:23" x14ac:dyDescent="0.25">
      <c r="A393" s="7">
        <v>2017</v>
      </c>
      <c r="B393" s="4" t="s">
        <v>34</v>
      </c>
      <c r="C393" s="4" t="s">
        <v>8</v>
      </c>
      <c r="D393" s="5">
        <v>194363</v>
      </c>
      <c r="E393" s="1">
        <v>19216</v>
      </c>
      <c r="F393" s="5">
        <f>+Tabla2[[#This Row],[10 VEN.]]+Tabla2[[#This Row],[10 AP]]</f>
        <v>213579</v>
      </c>
      <c r="G393" s="5">
        <v>245</v>
      </c>
      <c r="H393" s="1">
        <v>737</v>
      </c>
      <c r="I393" s="5">
        <f>+Tabla2[[#This Row],[15 VEN]]+Tabla2[[#This Row],[15 AP]]</f>
        <v>982</v>
      </c>
      <c r="J393" s="5">
        <v>0</v>
      </c>
      <c r="K393" s="1">
        <v>4</v>
      </c>
      <c r="L393" s="5">
        <f>+Tabla2[[#This Row],[30 VEN.]]+Tabla2[[#This Row],[30 AP]]</f>
        <v>4</v>
      </c>
      <c r="M393" s="5">
        <v>294</v>
      </c>
      <c r="N393" s="1">
        <v>28</v>
      </c>
      <c r="O393" s="5">
        <f>+Tabla2[[#This Row],[45 VEN.]]+Tabla2[[#This Row],[45 AP]]</f>
        <v>322</v>
      </c>
      <c r="P393" s="2">
        <f>+Tabla2[[#This Row],[45 TOT]]+Tabla2[[#This Row],[30 TOT ]]+Tabla2[[#This Row],[15 TOT]]+Tabla2[[#This Row],[10 TOT]]</f>
        <v>214887</v>
      </c>
      <c r="Q393" s="5">
        <v>21422</v>
      </c>
      <c r="R393" s="5">
        <v>340</v>
      </c>
      <c r="S393" s="5">
        <v>21762</v>
      </c>
      <c r="T393" s="4"/>
      <c r="U393" s="4"/>
      <c r="V393" s="4"/>
      <c r="W393" s="4"/>
    </row>
    <row r="394" spans="1:23" x14ac:dyDescent="0.25">
      <c r="A394" s="7">
        <v>2017</v>
      </c>
      <c r="B394" s="4" t="s">
        <v>34</v>
      </c>
      <c r="C394" s="4" t="s">
        <v>10</v>
      </c>
      <c r="D394" s="5">
        <v>115257</v>
      </c>
      <c r="E394" s="1">
        <v>32110</v>
      </c>
      <c r="F394" s="5">
        <f>+Tabla2[[#This Row],[10 VEN.]]+Tabla2[[#This Row],[10 AP]]</f>
        <v>147367</v>
      </c>
      <c r="G394" s="5">
        <v>276</v>
      </c>
      <c r="H394" s="1">
        <v>132</v>
      </c>
      <c r="I394" s="5">
        <f>+Tabla2[[#This Row],[15 VEN]]+Tabla2[[#This Row],[15 AP]]</f>
        <v>408</v>
      </c>
      <c r="J394" s="5">
        <v>0</v>
      </c>
      <c r="K394" s="1">
        <v>1</v>
      </c>
      <c r="L394" s="5">
        <f>+Tabla2[[#This Row],[30 VEN.]]+Tabla2[[#This Row],[30 AP]]</f>
        <v>1</v>
      </c>
      <c r="M394" s="5">
        <v>67</v>
      </c>
      <c r="N394" s="1">
        <v>29</v>
      </c>
      <c r="O394" s="5">
        <f>+Tabla2[[#This Row],[45 VEN.]]+Tabla2[[#This Row],[45 AP]]</f>
        <v>96</v>
      </c>
      <c r="P394" s="2">
        <f>+Tabla2[[#This Row],[45 TOT]]+Tabla2[[#This Row],[30 TOT ]]+Tabla2[[#This Row],[15 TOT]]+Tabla2[[#This Row],[10 TOT]]</f>
        <v>147872</v>
      </c>
      <c r="Q394" s="5">
        <v>460</v>
      </c>
      <c r="R394" s="5">
        <v>1</v>
      </c>
      <c r="S394" s="5">
        <v>461</v>
      </c>
      <c r="T394" s="4"/>
      <c r="U394" s="4"/>
      <c r="V394" s="4"/>
      <c r="W394" s="4"/>
    </row>
    <row r="395" spans="1:23" x14ac:dyDescent="0.25">
      <c r="A395" s="7">
        <v>2017</v>
      </c>
      <c r="B395" s="4" t="s">
        <v>34</v>
      </c>
      <c r="C395" s="4" t="s">
        <v>3</v>
      </c>
      <c r="D395" s="5">
        <v>262035</v>
      </c>
      <c r="E395" s="1">
        <v>59206</v>
      </c>
      <c r="F395" s="5">
        <f>+Tabla2[[#This Row],[10 VEN.]]+Tabla2[[#This Row],[10 AP]]</f>
        <v>321241</v>
      </c>
      <c r="G395" s="5">
        <v>339</v>
      </c>
      <c r="H395" s="1">
        <v>2057</v>
      </c>
      <c r="I395" s="5">
        <f>+Tabla2[[#This Row],[15 VEN]]+Tabla2[[#This Row],[15 AP]]</f>
        <v>2396</v>
      </c>
      <c r="J395" s="5">
        <v>1</v>
      </c>
      <c r="K395" s="1">
        <v>11</v>
      </c>
      <c r="L395" s="5">
        <f>+Tabla2[[#This Row],[30 VEN.]]+Tabla2[[#This Row],[30 AP]]</f>
        <v>12</v>
      </c>
      <c r="M395" s="5">
        <v>1478</v>
      </c>
      <c r="N395" s="1">
        <v>18</v>
      </c>
      <c r="O395" s="5">
        <f>+Tabla2[[#This Row],[45 VEN.]]+Tabla2[[#This Row],[45 AP]]</f>
        <v>1496</v>
      </c>
      <c r="P395" s="2">
        <f>+Tabla2[[#This Row],[45 TOT]]+Tabla2[[#This Row],[30 TOT ]]+Tabla2[[#This Row],[15 TOT]]+Tabla2[[#This Row],[10 TOT]]</f>
        <v>325145</v>
      </c>
      <c r="Q395" s="5">
        <v>295</v>
      </c>
      <c r="R395" s="5">
        <v>0</v>
      </c>
      <c r="S395" s="5">
        <v>295</v>
      </c>
      <c r="T395" s="4"/>
      <c r="U395" s="4"/>
      <c r="V395" s="4"/>
      <c r="W395" s="4"/>
    </row>
    <row r="396" spans="1:23" x14ac:dyDescent="0.25">
      <c r="A396" s="7">
        <v>2017</v>
      </c>
      <c r="B396" s="4" t="s">
        <v>34</v>
      </c>
      <c r="C396" s="4" t="s">
        <v>11</v>
      </c>
      <c r="D396" s="5">
        <v>55916</v>
      </c>
      <c r="E396" s="1">
        <v>3652</v>
      </c>
      <c r="F396" s="5">
        <f>+Tabla2[[#This Row],[10 VEN.]]+Tabla2[[#This Row],[10 AP]]</f>
        <v>59568</v>
      </c>
      <c r="G396" s="5">
        <v>18</v>
      </c>
      <c r="H396" s="1">
        <v>266</v>
      </c>
      <c r="I396" s="5">
        <f>+Tabla2[[#This Row],[15 VEN]]+Tabla2[[#This Row],[15 AP]]</f>
        <v>284</v>
      </c>
      <c r="J396" s="5">
        <v>0</v>
      </c>
      <c r="K396" s="1">
        <v>0</v>
      </c>
      <c r="L396" s="5">
        <f>+Tabla2[[#This Row],[30 VEN.]]+Tabla2[[#This Row],[30 AP]]</f>
        <v>0</v>
      </c>
      <c r="M396" s="5">
        <v>171</v>
      </c>
      <c r="N396" s="1">
        <v>4</v>
      </c>
      <c r="O396" s="5">
        <f>+Tabla2[[#This Row],[45 VEN.]]+Tabla2[[#This Row],[45 AP]]</f>
        <v>175</v>
      </c>
      <c r="P396" s="2">
        <f>+Tabla2[[#This Row],[45 TOT]]+Tabla2[[#This Row],[30 TOT ]]+Tabla2[[#This Row],[15 TOT]]+Tabla2[[#This Row],[10 TOT]]</f>
        <v>60027</v>
      </c>
      <c r="Q396" s="5">
        <v>204</v>
      </c>
      <c r="R396" s="5">
        <v>0</v>
      </c>
      <c r="S396" s="5">
        <v>204</v>
      </c>
      <c r="T396" s="4"/>
      <c r="U396" s="4"/>
      <c r="V396" s="4"/>
      <c r="W396" s="4"/>
    </row>
    <row r="397" spans="1:23" x14ac:dyDescent="0.25">
      <c r="A397" s="7">
        <v>2017</v>
      </c>
      <c r="B397" s="4" t="s">
        <v>34</v>
      </c>
      <c r="C397" s="4" t="s">
        <v>12</v>
      </c>
      <c r="D397" s="5">
        <v>0</v>
      </c>
      <c r="E397" s="1">
        <v>0</v>
      </c>
      <c r="F397" s="5">
        <f>+Tabla2[[#This Row],[10 VEN.]]+Tabla2[[#This Row],[10 AP]]</f>
        <v>0</v>
      </c>
      <c r="G397" s="5">
        <v>0</v>
      </c>
      <c r="H397" s="1">
        <v>0</v>
      </c>
      <c r="I397" s="5">
        <f>+Tabla2[[#This Row],[15 VEN]]+Tabla2[[#This Row],[15 AP]]</f>
        <v>0</v>
      </c>
      <c r="J397" s="5">
        <v>0</v>
      </c>
      <c r="K397" s="1">
        <v>0</v>
      </c>
      <c r="L397" s="5">
        <f>+Tabla2[[#This Row],[30 VEN.]]+Tabla2[[#This Row],[30 AP]]</f>
        <v>0</v>
      </c>
      <c r="M397" s="5">
        <v>19</v>
      </c>
      <c r="N397" s="1">
        <v>7</v>
      </c>
      <c r="O397" s="5">
        <f>+Tabla2[[#This Row],[45 VEN.]]+Tabla2[[#This Row],[45 AP]]</f>
        <v>26</v>
      </c>
      <c r="P397" s="2">
        <f>+Tabla2[[#This Row],[45 TOT]]+Tabla2[[#This Row],[30 TOT ]]+Tabla2[[#This Row],[15 TOT]]+Tabla2[[#This Row],[10 TOT]]</f>
        <v>26</v>
      </c>
      <c r="Q397" s="5">
        <v>0</v>
      </c>
      <c r="R397" s="5">
        <v>0</v>
      </c>
      <c r="S397" s="5">
        <v>0</v>
      </c>
      <c r="T397" s="4"/>
      <c r="U397" s="4"/>
      <c r="V397" s="4"/>
      <c r="W397" s="4"/>
    </row>
    <row r="398" spans="1:23" x14ac:dyDescent="0.25">
      <c r="A398" s="7">
        <v>2017</v>
      </c>
      <c r="B398" s="4" t="s">
        <v>34</v>
      </c>
      <c r="C398" s="4" t="s">
        <v>13</v>
      </c>
      <c r="D398" s="5">
        <v>305545</v>
      </c>
      <c r="E398" s="1">
        <v>6098</v>
      </c>
      <c r="F398" s="5">
        <f>+Tabla2[[#This Row],[10 VEN.]]+Tabla2[[#This Row],[10 AP]]</f>
        <v>311643</v>
      </c>
      <c r="G398" s="5">
        <v>406</v>
      </c>
      <c r="H398" s="1">
        <v>2182</v>
      </c>
      <c r="I398" s="5">
        <f>+Tabla2[[#This Row],[15 VEN]]+Tabla2[[#This Row],[15 AP]]</f>
        <v>2588</v>
      </c>
      <c r="J398" s="5">
        <v>4</v>
      </c>
      <c r="K398" s="1">
        <v>15</v>
      </c>
      <c r="L398" s="5">
        <f>+Tabla2[[#This Row],[30 VEN.]]+Tabla2[[#This Row],[30 AP]]</f>
        <v>19</v>
      </c>
      <c r="M398" s="5">
        <v>412</v>
      </c>
      <c r="N398" s="1">
        <v>2</v>
      </c>
      <c r="O398" s="5">
        <f>+Tabla2[[#This Row],[45 VEN.]]+Tabla2[[#This Row],[45 AP]]</f>
        <v>414</v>
      </c>
      <c r="P398" s="2">
        <f>+Tabla2[[#This Row],[45 TOT]]+Tabla2[[#This Row],[30 TOT ]]+Tabla2[[#This Row],[15 TOT]]+Tabla2[[#This Row],[10 TOT]]</f>
        <v>314664</v>
      </c>
      <c r="Q398" s="5">
        <v>6321</v>
      </c>
      <c r="R398" s="5">
        <v>2</v>
      </c>
      <c r="S398" s="5">
        <v>6323</v>
      </c>
      <c r="T398" s="4"/>
      <c r="U398" s="4"/>
      <c r="V398" s="4"/>
      <c r="W398" s="4"/>
    </row>
    <row r="399" spans="1:23" x14ac:dyDescent="0.25">
      <c r="A399" s="7">
        <v>2017</v>
      </c>
      <c r="B399" s="4" t="s">
        <v>34</v>
      </c>
      <c r="C399" s="4" t="s">
        <v>5</v>
      </c>
      <c r="D399" s="5">
        <v>108208</v>
      </c>
      <c r="E399" s="1">
        <v>96232</v>
      </c>
      <c r="F399" s="5">
        <f>+Tabla2[[#This Row],[10 VEN.]]+Tabla2[[#This Row],[10 AP]]</f>
        <v>204440</v>
      </c>
      <c r="G399" s="5">
        <v>219</v>
      </c>
      <c r="H399" s="1">
        <v>766</v>
      </c>
      <c r="I399" s="5">
        <f>+Tabla2[[#This Row],[15 VEN]]+Tabla2[[#This Row],[15 AP]]</f>
        <v>985</v>
      </c>
      <c r="J399" s="5">
        <v>0</v>
      </c>
      <c r="K399" s="1">
        <v>2</v>
      </c>
      <c r="L399" s="5">
        <f>+Tabla2[[#This Row],[30 VEN.]]+Tabla2[[#This Row],[30 AP]]</f>
        <v>2</v>
      </c>
      <c r="M399" s="5">
        <v>471</v>
      </c>
      <c r="N399" s="1">
        <v>102</v>
      </c>
      <c r="O399" s="5">
        <f>+Tabla2[[#This Row],[45 VEN.]]+Tabla2[[#This Row],[45 AP]]</f>
        <v>573</v>
      </c>
      <c r="P399" s="2">
        <f>+Tabla2[[#This Row],[45 TOT]]+Tabla2[[#This Row],[30 TOT ]]+Tabla2[[#This Row],[15 TOT]]+Tabla2[[#This Row],[10 TOT]]</f>
        <v>206000</v>
      </c>
      <c r="Q399" s="5">
        <v>1922</v>
      </c>
      <c r="R399" s="5">
        <v>0</v>
      </c>
      <c r="S399" s="5">
        <v>1922</v>
      </c>
      <c r="T399" s="4"/>
      <c r="U399" s="4"/>
      <c r="V399" s="4"/>
      <c r="W399" s="4"/>
    </row>
    <row r="400" spans="1:23" x14ac:dyDescent="0.25">
      <c r="A400" s="7">
        <v>2017</v>
      </c>
      <c r="B400" s="4" t="s">
        <v>34</v>
      </c>
      <c r="C400" s="4" t="s">
        <v>9</v>
      </c>
      <c r="D400" s="5">
        <v>183444</v>
      </c>
      <c r="E400" s="1">
        <v>4982</v>
      </c>
      <c r="F400" s="5">
        <f>+Tabla2[[#This Row],[10 VEN.]]+Tabla2[[#This Row],[10 AP]]</f>
        <v>188426</v>
      </c>
      <c r="G400" s="5">
        <v>200</v>
      </c>
      <c r="H400" s="1">
        <v>861</v>
      </c>
      <c r="I400" s="5">
        <f>+Tabla2[[#This Row],[15 VEN]]+Tabla2[[#This Row],[15 AP]]</f>
        <v>1061</v>
      </c>
      <c r="J400" s="5">
        <v>0</v>
      </c>
      <c r="K400" s="1">
        <v>12</v>
      </c>
      <c r="L400" s="5">
        <f>+Tabla2[[#This Row],[30 VEN.]]+Tabla2[[#This Row],[30 AP]]</f>
        <v>12</v>
      </c>
      <c r="M400" s="5">
        <v>142</v>
      </c>
      <c r="N400" s="1">
        <v>6</v>
      </c>
      <c r="O400" s="5">
        <f>+Tabla2[[#This Row],[45 VEN.]]+Tabla2[[#This Row],[45 AP]]</f>
        <v>148</v>
      </c>
      <c r="P400" s="2">
        <f>+Tabla2[[#This Row],[45 TOT]]+Tabla2[[#This Row],[30 TOT ]]+Tabla2[[#This Row],[15 TOT]]+Tabla2[[#This Row],[10 TOT]]</f>
        <v>189647</v>
      </c>
      <c r="Q400" s="5">
        <v>27392</v>
      </c>
      <c r="R400" s="5">
        <v>351</v>
      </c>
      <c r="S400" s="5">
        <v>27743</v>
      </c>
      <c r="T400" s="4"/>
      <c r="U400" s="4"/>
      <c r="V400" s="4"/>
      <c r="W400" s="4"/>
    </row>
    <row r="401" spans="1:23" x14ac:dyDescent="0.25">
      <c r="A401" s="7">
        <v>2017</v>
      </c>
      <c r="B401" s="4" t="s">
        <v>34</v>
      </c>
      <c r="C401" s="4" t="s">
        <v>15</v>
      </c>
      <c r="D401" s="5">
        <v>86070</v>
      </c>
      <c r="E401" s="1">
        <v>11782</v>
      </c>
      <c r="F401" s="5">
        <f>+Tabla2[[#This Row],[10 VEN.]]+Tabla2[[#This Row],[10 AP]]</f>
        <v>97852</v>
      </c>
      <c r="G401" s="5">
        <v>83</v>
      </c>
      <c r="H401" s="1">
        <v>495</v>
      </c>
      <c r="I401" s="5">
        <f>+Tabla2[[#This Row],[15 VEN]]+Tabla2[[#This Row],[15 AP]]</f>
        <v>578</v>
      </c>
      <c r="J401" s="5">
        <v>0</v>
      </c>
      <c r="K401" s="1">
        <v>16</v>
      </c>
      <c r="L401" s="5">
        <f>+Tabla2[[#This Row],[30 VEN.]]+Tabla2[[#This Row],[30 AP]]</f>
        <v>16</v>
      </c>
      <c r="M401" s="5">
        <v>34</v>
      </c>
      <c r="N401" s="1">
        <v>10</v>
      </c>
      <c r="O401" s="5">
        <f>+Tabla2[[#This Row],[45 VEN.]]+Tabla2[[#This Row],[45 AP]]</f>
        <v>44</v>
      </c>
      <c r="P401" s="2">
        <f>+Tabla2[[#This Row],[45 TOT]]+Tabla2[[#This Row],[30 TOT ]]+Tabla2[[#This Row],[15 TOT]]+Tabla2[[#This Row],[10 TOT]]</f>
        <v>98490</v>
      </c>
      <c r="Q401" s="5">
        <v>693</v>
      </c>
      <c r="R401" s="5">
        <v>0</v>
      </c>
      <c r="S401" s="5">
        <v>693</v>
      </c>
      <c r="T401" s="4"/>
      <c r="U401" s="4"/>
      <c r="V401" s="4"/>
      <c r="W401" s="4"/>
    </row>
    <row r="402" spans="1:23" x14ac:dyDescent="0.25">
      <c r="A402" s="7">
        <v>2017</v>
      </c>
      <c r="B402" s="4" t="s">
        <v>34</v>
      </c>
      <c r="C402" s="4" t="s">
        <v>16</v>
      </c>
      <c r="D402" s="5">
        <v>0</v>
      </c>
      <c r="E402" s="1">
        <v>0</v>
      </c>
      <c r="F402" s="5">
        <f>+Tabla2[[#This Row],[10 VEN.]]+Tabla2[[#This Row],[10 AP]]</f>
        <v>0</v>
      </c>
      <c r="G402" s="5">
        <v>0</v>
      </c>
      <c r="H402" s="1">
        <v>0</v>
      </c>
      <c r="I402" s="5">
        <f>+Tabla2[[#This Row],[15 VEN]]+Tabla2[[#This Row],[15 AP]]</f>
        <v>0</v>
      </c>
      <c r="J402" s="5">
        <v>0</v>
      </c>
      <c r="K402" s="1">
        <v>0</v>
      </c>
      <c r="L402" s="5">
        <f>+Tabla2[[#This Row],[30 VEN.]]+Tabla2[[#This Row],[30 AP]]</f>
        <v>0</v>
      </c>
      <c r="M402" s="5">
        <v>89</v>
      </c>
      <c r="N402" s="1">
        <v>109</v>
      </c>
      <c r="O402" s="5">
        <f>+Tabla2[[#This Row],[45 VEN.]]+Tabla2[[#This Row],[45 AP]]</f>
        <v>198</v>
      </c>
      <c r="P402" s="2">
        <f>+Tabla2[[#This Row],[45 TOT]]+Tabla2[[#This Row],[30 TOT ]]+Tabla2[[#This Row],[15 TOT]]+Tabla2[[#This Row],[10 TOT]]</f>
        <v>198</v>
      </c>
      <c r="Q402" s="5">
        <v>0</v>
      </c>
      <c r="R402" s="5">
        <v>0</v>
      </c>
      <c r="S402" s="5">
        <v>0</v>
      </c>
      <c r="T402" s="4"/>
      <c r="U402" s="4"/>
      <c r="V402" s="4"/>
      <c r="W402" s="4"/>
    </row>
    <row r="403" spans="1:23" x14ac:dyDescent="0.25">
      <c r="A403" s="7">
        <v>2017</v>
      </c>
      <c r="B403" s="4" t="s">
        <v>34</v>
      </c>
      <c r="C403" s="4" t="s">
        <v>17</v>
      </c>
      <c r="D403" s="5">
        <v>132829</v>
      </c>
      <c r="E403" s="1">
        <v>17572</v>
      </c>
      <c r="F403" s="5">
        <f>+Tabla2[[#This Row],[10 VEN.]]+Tabla2[[#This Row],[10 AP]]</f>
        <v>150401</v>
      </c>
      <c r="G403" s="5">
        <v>114</v>
      </c>
      <c r="H403" s="1">
        <v>672</v>
      </c>
      <c r="I403" s="5">
        <f>+Tabla2[[#This Row],[15 VEN]]+Tabla2[[#This Row],[15 AP]]</f>
        <v>786</v>
      </c>
      <c r="J403" s="5">
        <v>5</v>
      </c>
      <c r="K403" s="1">
        <v>51</v>
      </c>
      <c r="L403" s="5">
        <f>+Tabla2[[#This Row],[30 VEN.]]+Tabla2[[#This Row],[30 AP]]</f>
        <v>56</v>
      </c>
      <c r="M403" s="5">
        <v>193</v>
      </c>
      <c r="N403" s="1">
        <v>71</v>
      </c>
      <c r="O403" s="5">
        <f>+Tabla2[[#This Row],[45 VEN.]]+Tabla2[[#This Row],[45 AP]]</f>
        <v>264</v>
      </c>
      <c r="P403" s="2">
        <f>+Tabla2[[#This Row],[45 TOT]]+Tabla2[[#This Row],[30 TOT ]]+Tabla2[[#This Row],[15 TOT]]+Tabla2[[#This Row],[10 TOT]]</f>
        <v>151507</v>
      </c>
      <c r="Q403" s="5">
        <v>621</v>
      </c>
      <c r="R403" s="5">
        <v>1</v>
      </c>
      <c r="S403" s="5">
        <v>622</v>
      </c>
      <c r="T403" s="4"/>
      <c r="U403" s="4"/>
      <c r="V403" s="4"/>
      <c r="W403" s="4"/>
    </row>
    <row r="404" spans="1:23" x14ac:dyDescent="0.25">
      <c r="A404" s="7">
        <v>2017</v>
      </c>
      <c r="B404" s="4" t="s">
        <v>34</v>
      </c>
      <c r="C404" s="4" t="s">
        <v>6</v>
      </c>
      <c r="D404" s="5">
        <v>83464</v>
      </c>
      <c r="E404" s="1">
        <v>24924</v>
      </c>
      <c r="F404" s="5">
        <f>+Tabla2[[#This Row],[10 VEN.]]+Tabla2[[#This Row],[10 AP]]</f>
        <v>108388</v>
      </c>
      <c r="G404" s="5">
        <v>127</v>
      </c>
      <c r="H404" s="1">
        <v>755</v>
      </c>
      <c r="I404" s="5">
        <f>+Tabla2[[#This Row],[15 VEN]]+Tabla2[[#This Row],[15 AP]]</f>
        <v>882</v>
      </c>
      <c r="J404" s="5">
        <v>0</v>
      </c>
      <c r="K404" s="1">
        <v>0</v>
      </c>
      <c r="L404" s="5">
        <f>+Tabla2[[#This Row],[30 VEN.]]+Tabla2[[#This Row],[30 AP]]</f>
        <v>0</v>
      </c>
      <c r="M404" s="5">
        <v>98</v>
      </c>
      <c r="N404" s="1">
        <v>26</v>
      </c>
      <c r="O404" s="5">
        <f>+Tabla2[[#This Row],[45 VEN.]]+Tabla2[[#This Row],[45 AP]]</f>
        <v>124</v>
      </c>
      <c r="P404" s="2">
        <f>+Tabla2[[#This Row],[45 TOT]]+Tabla2[[#This Row],[30 TOT ]]+Tabla2[[#This Row],[15 TOT]]+Tabla2[[#This Row],[10 TOT]]</f>
        <v>109394</v>
      </c>
      <c r="Q404" s="5">
        <v>5</v>
      </c>
      <c r="R404" s="5">
        <v>5</v>
      </c>
      <c r="S404" s="5">
        <v>10</v>
      </c>
      <c r="T404" s="4"/>
      <c r="U404" s="4"/>
      <c r="V404" s="4"/>
      <c r="W404" s="4"/>
    </row>
    <row r="405" spans="1:23" x14ac:dyDescent="0.25">
      <c r="A405" s="7">
        <v>2017</v>
      </c>
      <c r="B405" s="4" t="s">
        <v>34</v>
      </c>
      <c r="C405" s="4" t="s">
        <v>64</v>
      </c>
      <c r="D405" s="5">
        <v>221618</v>
      </c>
      <c r="E405" s="1">
        <v>66259</v>
      </c>
      <c r="F405" s="5">
        <f>+Tabla2[[#This Row],[10 VEN.]]+Tabla2[[#This Row],[10 AP]]</f>
        <v>287877</v>
      </c>
      <c r="G405" s="5">
        <v>0</v>
      </c>
      <c r="H405" s="1">
        <v>2158</v>
      </c>
      <c r="I405" s="5">
        <f>+Tabla2[[#This Row],[15 VEN]]+Tabla2[[#This Row],[15 AP]]</f>
        <v>2158</v>
      </c>
      <c r="J405" s="5">
        <v>0</v>
      </c>
      <c r="K405" s="1">
        <v>60</v>
      </c>
      <c r="L405" s="5">
        <f>+Tabla2[[#This Row],[30 VEN.]]+Tabla2[[#This Row],[30 AP]]</f>
        <v>60</v>
      </c>
      <c r="M405" s="5">
        <v>306</v>
      </c>
      <c r="N405" s="1">
        <v>42</v>
      </c>
      <c r="O405" s="5">
        <f>+Tabla2[[#This Row],[45 VEN.]]+Tabla2[[#This Row],[45 AP]]</f>
        <v>348</v>
      </c>
      <c r="P405" s="2">
        <f>+Tabla2[[#This Row],[45 TOT]]+Tabla2[[#This Row],[30 TOT ]]+Tabla2[[#This Row],[15 TOT]]+Tabla2[[#This Row],[10 TOT]]</f>
        <v>290443</v>
      </c>
      <c r="Q405" s="5">
        <v>4</v>
      </c>
      <c r="R405" s="5">
        <v>3</v>
      </c>
      <c r="S405" s="5">
        <v>7</v>
      </c>
      <c r="T405" s="4"/>
      <c r="U405" s="4"/>
      <c r="V405" s="4"/>
      <c r="W405" s="4"/>
    </row>
    <row r="406" spans="1:23" x14ac:dyDescent="0.25">
      <c r="A406" s="7">
        <v>2017</v>
      </c>
      <c r="B406" s="4" t="s">
        <v>34</v>
      </c>
      <c r="C406" s="4" t="s">
        <v>7</v>
      </c>
      <c r="D406" s="5">
        <v>183228</v>
      </c>
      <c r="E406" s="1">
        <v>17209</v>
      </c>
      <c r="F406" s="5">
        <f>+Tabla2[[#This Row],[10 VEN.]]+Tabla2[[#This Row],[10 AP]]</f>
        <v>200437</v>
      </c>
      <c r="G406" s="5">
        <v>1415</v>
      </c>
      <c r="H406" s="1">
        <v>3383</v>
      </c>
      <c r="I406" s="5">
        <f>+Tabla2[[#This Row],[15 VEN]]+Tabla2[[#This Row],[15 AP]]</f>
        <v>4798</v>
      </c>
      <c r="J406" s="5">
        <v>0</v>
      </c>
      <c r="K406" s="1">
        <v>27</v>
      </c>
      <c r="L406" s="5">
        <f>+Tabla2[[#This Row],[30 VEN.]]+Tabla2[[#This Row],[30 AP]]</f>
        <v>27</v>
      </c>
      <c r="M406" s="5">
        <v>1591</v>
      </c>
      <c r="N406" s="1">
        <v>58</v>
      </c>
      <c r="O406" s="5">
        <f>+Tabla2[[#This Row],[45 VEN.]]+Tabla2[[#This Row],[45 AP]]</f>
        <v>1649</v>
      </c>
      <c r="P406" s="2">
        <f>+Tabla2[[#This Row],[45 TOT]]+Tabla2[[#This Row],[30 TOT ]]+Tabla2[[#This Row],[15 TOT]]+Tabla2[[#This Row],[10 TOT]]</f>
        <v>206911</v>
      </c>
      <c r="Q406" s="5">
        <v>3993</v>
      </c>
      <c r="R406" s="5">
        <v>0</v>
      </c>
      <c r="S406" s="5">
        <v>3993</v>
      </c>
      <c r="T406" s="4"/>
      <c r="U406" s="4"/>
      <c r="V406" s="4"/>
      <c r="W406" s="4"/>
    </row>
    <row r="407" spans="1:23" x14ac:dyDescent="0.25">
      <c r="A407" s="7">
        <v>2017</v>
      </c>
      <c r="B407" s="4" t="s">
        <v>34</v>
      </c>
      <c r="C407" s="4" t="s">
        <v>18</v>
      </c>
      <c r="D407" s="5">
        <v>45828</v>
      </c>
      <c r="E407" s="1">
        <v>0</v>
      </c>
      <c r="F407" s="5">
        <f>+Tabla2[[#This Row],[10 VEN.]]+Tabla2[[#This Row],[10 AP]]</f>
        <v>45828</v>
      </c>
      <c r="G407" s="5">
        <v>0</v>
      </c>
      <c r="H407" s="1">
        <v>0</v>
      </c>
      <c r="I407" s="5">
        <f>+Tabla2[[#This Row],[15 VEN]]+Tabla2[[#This Row],[15 AP]]</f>
        <v>0</v>
      </c>
      <c r="J407" s="5">
        <v>0</v>
      </c>
      <c r="K407" s="1">
        <v>0</v>
      </c>
      <c r="L407" s="5">
        <f>+Tabla2[[#This Row],[30 VEN.]]+Tabla2[[#This Row],[30 AP]]</f>
        <v>0</v>
      </c>
      <c r="M407" s="5">
        <v>0</v>
      </c>
      <c r="N407" s="1">
        <v>0</v>
      </c>
      <c r="O407" s="5">
        <f>+Tabla2[[#This Row],[45 VEN.]]+Tabla2[[#This Row],[45 AP]]</f>
        <v>0</v>
      </c>
      <c r="P407" s="2">
        <f>+Tabla2[[#This Row],[45 TOT]]+Tabla2[[#This Row],[30 TOT ]]+Tabla2[[#This Row],[15 TOT]]+Tabla2[[#This Row],[10 TOT]]</f>
        <v>45828</v>
      </c>
      <c r="Q407" s="5">
        <v>0</v>
      </c>
      <c r="R407" s="5">
        <v>0</v>
      </c>
      <c r="S407" s="5">
        <v>0</v>
      </c>
      <c r="T407" s="4"/>
      <c r="U407" s="4"/>
      <c r="V407" s="4"/>
      <c r="W407" s="4"/>
    </row>
    <row r="408" spans="1:23" x14ac:dyDescent="0.25">
      <c r="A408" s="7">
        <v>2017</v>
      </c>
      <c r="B408" s="4" t="s">
        <v>34</v>
      </c>
      <c r="C408" s="4" t="s">
        <v>19</v>
      </c>
      <c r="D408" s="5">
        <v>0</v>
      </c>
      <c r="E408" s="1">
        <v>0</v>
      </c>
      <c r="F408" s="5">
        <f>+Tabla2[[#This Row],[10 VEN.]]+Tabla2[[#This Row],[10 AP]]</f>
        <v>0</v>
      </c>
      <c r="G408" s="5">
        <v>0</v>
      </c>
      <c r="H408" s="1">
        <v>0</v>
      </c>
      <c r="I408" s="5">
        <f>+Tabla2[[#This Row],[15 VEN]]+Tabla2[[#This Row],[15 AP]]</f>
        <v>0</v>
      </c>
      <c r="J408" s="5">
        <v>0</v>
      </c>
      <c r="K408" s="1">
        <v>0</v>
      </c>
      <c r="L408" s="5">
        <f>+Tabla2[[#This Row],[30 VEN.]]+Tabla2[[#This Row],[30 AP]]</f>
        <v>0</v>
      </c>
      <c r="M408" s="5">
        <v>252</v>
      </c>
      <c r="N408" s="1">
        <v>0</v>
      </c>
      <c r="O408" s="5">
        <f>+Tabla2[[#This Row],[45 VEN.]]+Tabla2[[#This Row],[45 AP]]</f>
        <v>252</v>
      </c>
      <c r="P408" s="2">
        <f>+Tabla2[[#This Row],[45 TOT]]+Tabla2[[#This Row],[30 TOT ]]+Tabla2[[#This Row],[15 TOT]]+Tabla2[[#This Row],[10 TOT]]</f>
        <v>252</v>
      </c>
      <c r="Q408" s="5">
        <v>0</v>
      </c>
      <c r="R408" s="5">
        <v>0</v>
      </c>
      <c r="S408" s="5">
        <v>0</v>
      </c>
      <c r="T408" s="4"/>
      <c r="U408" s="4"/>
      <c r="V408" s="4"/>
      <c r="W408" s="4"/>
    </row>
    <row r="409" spans="1:23" x14ac:dyDescent="0.25">
      <c r="A409" s="7">
        <v>2017</v>
      </c>
      <c r="B409" s="4" t="s">
        <v>34</v>
      </c>
      <c r="C409" s="4" t="s">
        <v>25</v>
      </c>
      <c r="D409" s="5">
        <v>17751</v>
      </c>
      <c r="E409" s="1">
        <v>0</v>
      </c>
      <c r="F409" s="5">
        <f>+Tabla2[[#This Row],[10 VEN.]]+Tabla2[[#This Row],[10 AP]]</f>
        <v>17751</v>
      </c>
      <c r="G409" s="5">
        <v>33</v>
      </c>
      <c r="H409" s="1">
        <v>0</v>
      </c>
      <c r="I409" s="5">
        <f>+Tabla2[[#This Row],[15 VEN]]+Tabla2[[#This Row],[15 AP]]</f>
        <v>33</v>
      </c>
      <c r="J409" s="5">
        <v>0</v>
      </c>
      <c r="K409" s="1">
        <v>0</v>
      </c>
      <c r="L409" s="5">
        <f>+Tabla2[[#This Row],[30 VEN.]]+Tabla2[[#This Row],[30 AP]]</f>
        <v>0</v>
      </c>
      <c r="M409" s="5">
        <v>48</v>
      </c>
      <c r="N409" s="1">
        <v>0</v>
      </c>
      <c r="O409" s="5">
        <f>+Tabla2[[#This Row],[45 VEN.]]+Tabla2[[#This Row],[45 AP]]</f>
        <v>48</v>
      </c>
      <c r="P409" s="2">
        <f>+Tabla2[[#This Row],[45 TOT]]+Tabla2[[#This Row],[30 TOT ]]+Tabla2[[#This Row],[15 TOT]]+Tabla2[[#This Row],[10 TOT]]</f>
        <v>17832</v>
      </c>
      <c r="Q409" s="5">
        <v>0</v>
      </c>
      <c r="R409" s="5">
        <v>0</v>
      </c>
      <c r="S409" s="5">
        <v>0</v>
      </c>
      <c r="T409" s="4"/>
      <c r="U409" s="4"/>
      <c r="V409" s="4"/>
      <c r="W409" s="4"/>
    </row>
    <row r="410" spans="1:23" x14ac:dyDescent="0.25">
      <c r="A410" s="7">
        <v>2017</v>
      </c>
      <c r="B410" s="4" t="s">
        <v>34</v>
      </c>
      <c r="C410" s="4" t="s">
        <v>63</v>
      </c>
      <c r="D410" s="5">
        <v>2187</v>
      </c>
      <c r="E410" s="1">
        <v>3</v>
      </c>
      <c r="F410" s="5">
        <f>+Tabla2[[#This Row],[10 VEN.]]+Tabla2[[#This Row],[10 AP]]</f>
        <v>2190</v>
      </c>
      <c r="G410" s="5">
        <v>117</v>
      </c>
      <c r="H410" s="1">
        <v>3</v>
      </c>
      <c r="I410" s="5">
        <f>+Tabla2[[#This Row],[15 VEN]]+Tabla2[[#This Row],[15 AP]]</f>
        <v>120</v>
      </c>
      <c r="J410" s="5">
        <v>0</v>
      </c>
      <c r="K410" s="1">
        <v>0</v>
      </c>
      <c r="L410" s="5">
        <f>+Tabla2[[#This Row],[30 VEN.]]+Tabla2[[#This Row],[30 AP]]</f>
        <v>0</v>
      </c>
      <c r="M410" s="5">
        <v>12</v>
      </c>
      <c r="N410" s="1">
        <v>0</v>
      </c>
      <c r="O410" s="5">
        <f>+Tabla2[[#This Row],[45 VEN.]]+Tabla2[[#This Row],[45 AP]]</f>
        <v>12</v>
      </c>
      <c r="P410" s="2">
        <f>+Tabla2[[#This Row],[45 TOT]]+Tabla2[[#This Row],[30 TOT ]]+Tabla2[[#This Row],[15 TOT]]+Tabla2[[#This Row],[10 TOT]]</f>
        <v>2322</v>
      </c>
      <c r="Q410" s="5">
        <v>0</v>
      </c>
      <c r="R410" s="5">
        <v>0</v>
      </c>
      <c r="S410" s="5">
        <v>0</v>
      </c>
      <c r="T410" s="4"/>
      <c r="U410" s="4"/>
      <c r="V410" s="4"/>
      <c r="W410" s="4"/>
    </row>
    <row r="411" spans="1:23" x14ac:dyDescent="0.25">
      <c r="A411" s="7">
        <v>2017</v>
      </c>
      <c r="B411" s="4" t="s">
        <v>35</v>
      </c>
      <c r="C411" s="4" t="s">
        <v>3</v>
      </c>
      <c r="D411" s="5">
        <v>248148</v>
      </c>
      <c r="E411" s="1">
        <v>13155</v>
      </c>
      <c r="F411" s="5">
        <f>+Tabla2[[#This Row],[10 VEN.]]+Tabla2[[#This Row],[10 AP]]</f>
        <v>261303</v>
      </c>
      <c r="G411" s="5">
        <v>33</v>
      </c>
      <c r="H411" s="1">
        <v>227</v>
      </c>
      <c r="I411" s="5">
        <f>+Tabla2[[#This Row],[15 VEN]]+Tabla2[[#This Row],[15 AP]]</f>
        <v>260</v>
      </c>
      <c r="J411" s="5">
        <v>0</v>
      </c>
      <c r="K411" s="1">
        <v>11</v>
      </c>
      <c r="L411" s="5">
        <f>+Tabla2[[#This Row],[30 VEN.]]+Tabla2[[#This Row],[30 AP]]</f>
        <v>11</v>
      </c>
      <c r="M411" s="5">
        <v>452</v>
      </c>
      <c r="N411" s="1">
        <v>16</v>
      </c>
      <c r="O411" s="5">
        <f>+Tabla2[[#This Row],[45 VEN.]]+Tabla2[[#This Row],[45 AP]]</f>
        <v>468</v>
      </c>
      <c r="P411" s="2">
        <f>+Tabla2[[#This Row],[45 TOT]]+Tabla2[[#This Row],[30 TOT ]]+Tabla2[[#This Row],[15 TOT]]+Tabla2[[#This Row],[10 TOT]]</f>
        <v>262042</v>
      </c>
      <c r="Q411" s="5">
        <v>1</v>
      </c>
      <c r="R411" s="5">
        <v>0</v>
      </c>
      <c r="S411" s="5">
        <v>1</v>
      </c>
      <c r="T411" s="4"/>
      <c r="U411" s="4"/>
      <c r="V411" s="4"/>
      <c r="W411" s="4"/>
    </row>
    <row r="412" spans="1:23" x14ac:dyDescent="0.25">
      <c r="A412" s="7">
        <v>2017</v>
      </c>
      <c r="B412" s="4" t="s">
        <v>35</v>
      </c>
      <c r="C412" s="4" t="s">
        <v>20</v>
      </c>
      <c r="D412" s="5">
        <v>16528</v>
      </c>
      <c r="E412" s="1">
        <v>1045</v>
      </c>
      <c r="F412" s="5">
        <f>+Tabla2[[#This Row],[10 VEN.]]+Tabla2[[#This Row],[10 AP]]</f>
        <v>17573</v>
      </c>
      <c r="G412" s="5">
        <v>4</v>
      </c>
      <c r="H412" s="1">
        <v>80</v>
      </c>
      <c r="I412" s="5">
        <f>+Tabla2[[#This Row],[15 VEN]]+Tabla2[[#This Row],[15 AP]]</f>
        <v>84</v>
      </c>
      <c r="J412" s="5">
        <v>0</v>
      </c>
      <c r="K412" s="1">
        <v>0</v>
      </c>
      <c r="L412" s="5">
        <f>+Tabla2[[#This Row],[30 VEN.]]+Tabla2[[#This Row],[30 AP]]</f>
        <v>0</v>
      </c>
      <c r="M412" s="5">
        <v>75</v>
      </c>
      <c r="N412" s="1">
        <v>6</v>
      </c>
      <c r="O412" s="5">
        <f>+Tabla2[[#This Row],[45 VEN.]]+Tabla2[[#This Row],[45 AP]]</f>
        <v>81</v>
      </c>
      <c r="P412" s="2">
        <f>+Tabla2[[#This Row],[45 TOT]]+Tabla2[[#This Row],[30 TOT ]]+Tabla2[[#This Row],[15 TOT]]+Tabla2[[#This Row],[10 TOT]]</f>
        <v>17738</v>
      </c>
      <c r="Q412" s="5">
        <v>606</v>
      </c>
      <c r="R412" s="5">
        <v>0</v>
      </c>
      <c r="S412" s="5">
        <v>606</v>
      </c>
      <c r="T412" s="4"/>
      <c r="U412" s="4"/>
      <c r="V412" s="4"/>
      <c r="W412" s="4"/>
    </row>
    <row r="413" spans="1:23" x14ac:dyDescent="0.25">
      <c r="A413" s="7">
        <v>2017</v>
      </c>
      <c r="B413" s="4" t="s">
        <v>35</v>
      </c>
      <c r="C413" s="4" t="s">
        <v>21</v>
      </c>
      <c r="D413" s="5">
        <v>7500</v>
      </c>
      <c r="E413" s="1">
        <v>2287</v>
      </c>
      <c r="F413" s="5">
        <f>+Tabla2[[#This Row],[10 VEN.]]+Tabla2[[#This Row],[10 AP]]</f>
        <v>9787</v>
      </c>
      <c r="G413" s="5">
        <v>0</v>
      </c>
      <c r="H413" s="1">
        <v>0</v>
      </c>
      <c r="I413" s="5">
        <f>+Tabla2[[#This Row],[15 VEN]]+Tabla2[[#This Row],[15 AP]]</f>
        <v>0</v>
      </c>
      <c r="J413" s="5">
        <v>0</v>
      </c>
      <c r="K413" s="1">
        <v>0</v>
      </c>
      <c r="L413" s="5">
        <f>+Tabla2[[#This Row],[30 VEN.]]+Tabla2[[#This Row],[30 AP]]</f>
        <v>0</v>
      </c>
      <c r="M413" s="5">
        <v>0</v>
      </c>
      <c r="N413" s="1">
        <v>0</v>
      </c>
      <c r="O413" s="5">
        <f>+Tabla2[[#This Row],[45 VEN.]]+Tabla2[[#This Row],[45 AP]]</f>
        <v>0</v>
      </c>
      <c r="P413" s="2">
        <f>+Tabla2[[#This Row],[45 TOT]]+Tabla2[[#This Row],[30 TOT ]]+Tabla2[[#This Row],[15 TOT]]+Tabla2[[#This Row],[10 TOT]]</f>
        <v>9787</v>
      </c>
      <c r="Q413" s="5">
        <v>0</v>
      </c>
      <c r="R413" s="5">
        <v>0</v>
      </c>
      <c r="S413" s="5">
        <v>0</v>
      </c>
      <c r="T413" s="4"/>
      <c r="U413" s="4"/>
      <c r="V413" s="4"/>
      <c r="W413" s="4"/>
    </row>
    <row r="414" spans="1:23" x14ac:dyDescent="0.25">
      <c r="A414" s="7">
        <v>2017</v>
      </c>
      <c r="B414" s="4" t="s">
        <v>35</v>
      </c>
      <c r="C414" s="4" t="s">
        <v>22</v>
      </c>
      <c r="D414" s="5">
        <v>0</v>
      </c>
      <c r="E414" s="1">
        <v>0</v>
      </c>
      <c r="F414" s="5">
        <f>+Tabla2[[#This Row],[10 VEN.]]+Tabla2[[#This Row],[10 AP]]</f>
        <v>0</v>
      </c>
      <c r="G414" s="5">
        <v>0</v>
      </c>
      <c r="H414" s="1">
        <v>0</v>
      </c>
      <c r="I414" s="5">
        <f>+Tabla2[[#This Row],[15 VEN]]+Tabla2[[#This Row],[15 AP]]</f>
        <v>0</v>
      </c>
      <c r="J414" s="5">
        <v>0</v>
      </c>
      <c r="K414" s="1">
        <v>0</v>
      </c>
      <c r="L414" s="5">
        <f>+Tabla2[[#This Row],[30 VEN.]]+Tabla2[[#This Row],[30 AP]]</f>
        <v>0</v>
      </c>
      <c r="M414" s="5">
        <v>156</v>
      </c>
      <c r="N414" s="1">
        <v>0</v>
      </c>
      <c r="O414" s="5">
        <f>+Tabla2[[#This Row],[45 VEN.]]+Tabla2[[#This Row],[45 AP]]</f>
        <v>156</v>
      </c>
      <c r="P414" s="2">
        <f>+Tabla2[[#This Row],[45 TOT]]+Tabla2[[#This Row],[30 TOT ]]+Tabla2[[#This Row],[15 TOT]]+Tabla2[[#This Row],[10 TOT]]</f>
        <v>156</v>
      </c>
      <c r="Q414" s="5">
        <v>0</v>
      </c>
      <c r="R414" s="5">
        <v>0</v>
      </c>
      <c r="S414" s="5">
        <v>0</v>
      </c>
      <c r="T414" s="4"/>
      <c r="U414" s="4"/>
      <c r="V414" s="4"/>
      <c r="W414" s="4"/>
    </row>
    <row r="415" spans="1:23" x14ac:dyDescent="0.25">
      <c r="A415" s="7">
        <v>2017</v>
      </c>
      <c r="B415" s="4" t="s">
        <v>35</v>
      </c>
      <c r="C415" s="4" t="s">
        <v>63</v>
      </c>
      <c r="D415" s="5">
        <v>4065</v>
      </c>
      <c r="E415" s="1">
        <v>304</v>
      </c>
      <c r="F415" s="5">
        <f>+Tabla2[[#This Row],[10 VEN.]]+Tabla2[[#This Row],[10 AP]]</f>
        <v>4369</v>
      </c>
      <c r="G415" s="5">
        <v>3</v>
      </c>
      <c r="H415" s="1">
        <v>11</v>
      </c>
      <c r="I415" s="5">
        <f>+Tabla2[[#This Row],[15 VEN]]+Tabla2[[#This Row],[15 AP]]</f>
        <v>14</v>
      </c>
      <c r="J415" s="5">
        <v>0</v>
      </c>
      <c r="K415" s="1">
        <v>1</v>
      </c>
      <c r="L415" s="5">
        <f>+Tabla2[[#This Row],[30 VEN.]]+Tabla2[[#This Row],[30 AP]]</f>
        <v>1</v>
      </c>
      <c r="M415" s="5">
        <v>42</v>
      </c>
      <c r="N415" s="1">
        <v>6</v>
      </c>
      <c r="O415" s="5">
        <f>+Tabla2[[#This Row],[45 VEN.]]+Tabla2[[#This Row],[45 AP]]</f>
        <v>48</v>
      </c>
      <c r="P415" s="2">
        <f>+Tabla2[[#This Row],[45 TOT]]+Tabla2[[#This Row],[30 TOT ]]+Tabla2[[#This Row],[15 TOT]]+Tabla2[[#This Row],[10 TOT]]</f>
        <v>4432</v>
      </c>
      <c r="Q415" s="5">
        <v>100</v>
      </c>
      <c r="R415" s="5">
        <v>7</v>
      </c>
      <c r="S415" s="5">
        <v>107</v>
      </c>
      <c r="T415" s="4"/>
      <c r="U415" s="4"/>
      <c r="V415" s="4"/>
      <c r="W415" s="4"/>
    </row>
    <row r="416" spans="1:23" x14ac:dyDescent="0.25">
      <c r="A416" s="7">
        <v>2017</v>
      </c>
      <c r="B416" s="4" t="s">
        <v>35</v>
      </c>
      <c r="C416" s="4" t="s">
        <v>4</v>
      </c>
      <c r="D416" s="5">
        <v>4060</v>
      </c>
      <c r="E416" s="1">
        <v>216</v>
      </c>
      <c r="F416" s="5">
        <f>+Tabla2[[#This Row],[10 VEN.]]+Tabla2[[#This Row],[10 AP]]</f>
        <v>4276</v>
      </c>
      <c r="G416" s="5">
        <v>0</v>
      </c>
      <c r="H416" s="1">
        <v>0</v>
      </c>
      <c r="I416" s="5">
        <f>+Tabla2[[#This Row],[15 VEN]]+Tabla2[[#This Row],[15 AP]]</f>
        <v>0</v>
      </c>
      <c r="J416" s="5">
        <v>0</v>
      </c>
      <c r="K416" s="1">
        <v>0</v>
      </c>
      <c r="L416" s="5">
        <f>+Tabla2[[#This Row],[30 VEN.]]+Tabla2[[#This Row],[30 AP]]</f>
        <v>0</v>
      </c>
      <c r="M416" s="5">
        <v>38</v>
      </c>
      <c r="N416" s="1">
        <v>14</v>
      </c>
      <c r="O416" s="5">
        <f>+Tabla2[[#This Row],[45 VEN.]]+Tabla2[[#This Row],[45 AP]]</f>
        <v>52</v>
      </c>
      <c r="P416" s="2">
        <f>+Tabla2[[#This Row],[45 TOT]]+Tabla2[[#This Row],[30 TOT ]]+Tabla2[[#This Row],[15 TOT]]+Tabla2[[#This Row],[10 TOT]]</f>
        <v>4328</v>
      </c>
      <c r="Q416" s="5">
        <v>29</v>
      </c>
      <c r="R416" s="5">
        <v>0</v>
      </c>
      <c r="S416" s="5">
        <v>29</v>
      </c>
      <c r="T416" s="4"/>
      <c r="U416" s="4"/>
      <c r="V416" s="4"/>
      <c r="W416" s="4"/>
    </row>
    <row r="417" spans="1:23" x14ac:dyDescent="0.25">
      <c r="A417" s="7">
        <v>2017</v>
      </c>
      <c r="B417" s="4" t="s">
        <v>35</v>
      </c>
      <c r="C417" s="4" t="s">
        <v>44</v>
      </c>
      <c r="D417" s="5">
        <v>24005</v>
      </c>
      <c r="E417" s="1">
        <v>870</v>
      </c>
      <c r="F417" s="5">
        <f>+Tabla2[[#This Row],[10 VEN.]]+Tabla2[[#This Row],[10 AP]]</f>
        <v>24875</v>
      </c>
      <c r="G417" s="5">
        <v>16</v>
      </c>
      <c r="H417" s="1">
        <v>66</v>
      </c>
      <c r="I417" s="5">
        <f>+Tabla2[[#This Row],[15 VEN]]+Tabla2[[#This Row],[15 AP]]</f>
        <v>82</v>
      </c>
      <c r="J417" s="5">
        <v>0</v>
      </c>
      <c r="K417" s="1">
        <v>0</v>
      </c>
      <c r="L417" s="5">
        <f>+Tabla2[[#This Row],[30 VEN.]]+Tabla2[[#This Row],[30 AP]]</f>
        <v>0</v>
      </c>
      <c r="M417" s="5">
        <v>510</v>
      </c>
      <c r="N417" s="1">
        <v>2</v>
      </c>
      <c r="O417" s="5">
        <f>+Tabla2[[#This Row],[45 VEN.]]+Tabla2[[#This Row],[45 AP]]</f>
        <v>512</v>
      </c>
      <c r="P417" s="2">
        <f>+Tabla2[[#This Row],[45 TOT]]+Tabla2[[#This Row],[30 TOT ]]+Tabla2[[#This Row],[15 TOT]]+Tabla2[[#This Row],[10 TOT]]</f>
        <v>25469</v>
      </c>
      <c r="Q417" s="5">
        <v>218</v>
      </c>
      <c r="R417" s="5">
        <v>0</v>
      </c>
      <c r="S417" s="5">
        <v>218</v>
      </c>
      <c r="T417" s="4"/>
      <c r="U417" s="4"/>
      <c r="V417" s="4"/>
      <c r="W417" s="4"/>
    </row>
    <row r="418" spans="1:23" x14ac:dyDescent="0.25">
      <c r="A418" s="7">
        <v>2017</v>
      </c>
      <c r="B418" s="4" t="s">
        <v>35</v>
      </c>
      <c r="C418" s="4" t="s">
        <v>23</v>
      </c>
      <c r="D418" s="5">
        <v>97887</v>
      </c>
      <c r="E418" s="1">
        <v>5300</v>
      </c>
      <c r="F418" s="5">
        <f>+Tabla2[[#This Row],[10 VEN.]]+Tabla2[[#This Row],[10 AP]]</f>
        <v>103187</v>
      </c>
      <c r="G418" s="5">
        <v>27</v>
      </c>
      <c r="H418" s="1">
        <v>114</v>
      </c>
      <c r="I418" s="5">
        <f>+Tabla2[[#This Row],[15 VEN]]+Tabla2[[#This Row],[15 AP]]</f>
        <v>141</v>
      </c>
      <c r="J418" s="5">
        <v>0</v>
      </c>
      <c r="K418" s="1">
        <v>4</v>
      </c>
      <c r="L418" s="5">
        <f>+Tabla2[[#This Row],[30 VEN.]]+Tabla2[[#This Row],[30 AP]]</f>
        <v>4</v>
      </c>
      <c r="M418" s="5">
        <v>545</v>
      </c>
      <c r="N418" s="1">
        <v>13</v>
      </c>
      <c r="O418" s="5">
        <f>+Tabla2[[#This Row],[45 VEN.]]+Tabla2[[#This Row],[45 AP]]</f>
        <v>558</v>
      </c>
      <c r="P418" s="2">
        <f>+Tabla2[[#This Row],[45 TOT]]+Tabla2[[#This Row],[30 TOT ]]+Tabla2[[#This Row],[15 TOT]]+Tabla2[[#This Row],[10 TOT]]</f>
        <v>103890</v>
      </c>
      <c r="Q418" s="5">
        <v>12319</v>
      </c>
      <c r="R418" s="5">
        <v>0</v>
      </c>
      <c r="S418" s="5">
        <v>12319</v>
      </c>
      <c r="T418" s="4"/>
      <c r="U418" s="4"/>
      <c r="V418" s="4"/>
      <c r="W418" s="4"/>
    </row>
    <row r="419" spans="1:23" x14ac:dyDescent="0.25">
      <c r="A419" s="7">
        <v>2017</v>
      </c>
      <c r="B419" s="4" t="s">
        <v>35</v>
      </c>
      <c r="C419" s="4" t="s">
        <v>9</v>
      </c>
      <c r="D419" s="5">
        <v>135373</v>
      </c>
      <c r="E419" s="1">
        <v>15151</v>
      </c>
      <c r="F419" s="5">
        <f>+Tabla2[[#This Row],[10 VEN.]]+Tabla2[[#This Row],[10 AP]]</f>
        <v>150524</v>
      </c>
      <c r="G419" s="5">
        <v>26</v>
      </c>
      <c r="H419" s="1">
        <v>106</v>
      </c>
      <c r="I419" s="5">
        <f>+Tabla2[[#This Row],[15 VEN]]+Tabla2[[#This Row],[15 AP]]</f>
        <v>132</v>
      </c>
      <c r="J419" s="5">
        <v>0</v>
      </c>
      <c r="K419" s="1">
        <v>4</v>
      </c>
      <c r="L419" s="5">
        <f>+Tabla2[[#This Row],[30 VEN.]]+Tabla2[[#This Row],[30 AP]]</f>
        <v>4</v>
      </c>
      <c r="M419" s="5">
        <v>289</v>
      </c>
      <c r="N419" s="1">
        <v>13</v>
      </c>
      <c r="O419" s="5">
        <f>+Tabla2[[#This Row],[45 VEN.]]+Tabla2[[#This Row],[45 AP]]</f>
        <v>302</v>
      </c>
      <c r="P419" s="2">
        <f>+Tabla2[[#This Row],[45 TOT]]+Tabla2[[#This Row],[30 TOT ]]+Tabla2[[#This Row],[15 TOT]]+Tabla2[[#This Row],[10 TOT]]</f>
        <v>150962</v>
      </c>
      <c r="Q419" s="5">
        <v>60</v>
      </c>
      <c r="R419" s="5">
        <v>0</v>
      </c>
      <c r="S419" s="5">
        <v>60</v>
      </c>
      <c r="T419" s="4"/>
      <c r="U419" s="4"/>
      <c r="V419" s="4"/>
      <c r="W419" s="4"/>
    </row>
    <row r="420" spans="1:23" x14ac:dyDescent="0.25">
      <c r="A420" s="7">
        <v>2017</v>
      </c>
      <c r="B420" s="4" t="s">
        <v>35</v>
      </c>
      <c r="C420" s="4" t="s">
        <v>14</v>
      </c>
      <c r="D420" s="5">
        <v>0</v>
      </c>
      <c r="E420" s="1">
        <v>0</v>
      </c>
      <c r="F420" s="5">
        <f>+Tabla2[[#This Row],[10 VEN.]]+Tabla2[[#This Row],[10 AP]]</f>
        <v>0</v>
      </c>
      <c r="G420" s="5">
        <v>0</v>
      </c>
      <c r="H420" s="1">
        <v>0</v>
      </c>
      <c r="I420" s="5">
        <f>+Tabla2[[#This Row],[15 VEN]]+Tabla2[[#This Row],[15 AP]]</f>
        <v>0</v>
      </c>
      <c r="J420" s="5">
        <v>0</v>
      </c>
      <c r="K420" s="1">
        <v>0</v>
      </c>
      <c r="L420" s="5">
        <f>+Tabla2[[#This Row],[30 VEN.]]+Tabla2[[#This Row],[30 AP]]</f>
        <v>0</v>
      </c>
      <c r="M420" s="5">
        <v>7</v>
      </c>
      <c r="N420" s="1">
        <v>42</v>
      </c>
      <c r="O420" s="5">
        <f>+Tabla2[[#This Row],[45 VEN.]]+Tabla2[[#This Row],[45 AP]]</f>
        <v>49</v>
      </c>
      <c r="P420" s="2">
        <f>+Tabla2[[#This Row],[45 TOT]]+Tabla2[[#This Row],[30 TOT ]]+Tabla2[[#This Row],[15 TOT]]+Tabla2[[#This Row],[10 TOT]]</f>
        <v>49</v>
      </c>
      <c r="Q420" s="5">
        <v>0</v>
      </c>
      <c r="R420" s="5">
        <v>0</v>
      </c>
      <c r="S420" s="5">
        <v>0</v>
      </c>
      <c r="T420" s="4"/>
      <c r="U420" s="4"/>
      <c r="V420" s="4"/>
      <c r="W420" s="4"/>
    </row>
    <row r="421" spans="1:23" x14ac:dyDescent="0.25">
      <c r="A421" s="7">
        <v>2017</v>
      </c>
      <c r="B421" s="4" t="s">
        <v>35</v>
      </c>
      <c r="C421" s="4" t="s">
        <v>15</v>
      </c>
      <c r="D421" s="5">
        <v>107088</v>
      </c>
      <c r="E421" s="1">
        <v>16764</v>
      </c>
      <c r="F421" s="5">
        <f>+Tabla2[[#This Row],[10 VEN.]]+Tabla2[[#This Row],[10 AP]]</f>
        <v>123852</v>
      </c>
      <c r="G421" s="5">
        <v>31</v>
      </c>
      <c r="H421" s="1">
        <v>501</v>
      </c>
      <c r="I421" s="5">
        <f>+Tabla2[[#This Row],[15 VEN]]+Tabla2[[#This Row],[15 AP]]</f>
        <v>532</v>
      </c>
      <c r="J421" s="5">
        <v>0</v>
      </c>
      <c r="K421" s="1">
        <v>0</v>
      </c>
      <c r="L421" s="5">
        <f>+Tabla2[[#This Row],[30 VEN.]]+Tabla2[[#This Row],[30 AP]]</f>
        <v>0</v>
      </c>
      <c r="M421" s="5">
        <v>230</v>
      </c>
      <c r="N421" s="1">
        <v>6</v>
      </c>
      <c r="O421" s="5">
        <f>+Tabla2[[#This Row],[45 VEN.]]+Tabla2[[#This Row],[45 AP]]</f>
        <v>236</v>
      </c>
      <c r="P421" s="2">
        <f>+Tabla2[[#This Row],[45 TOT]]+Tabla2[[#This Row],[30 TOT ]]+Tabla2[[#This Row],[15 TOT]]+Tabla2[[#This Row],[10 TOT]]</f>
        <v>124620</v>
      </c>
      <c r="Q421" s="5">
        <v>356</v>
      </c>
      <c r="R421" s="5">
        <v>0</v>
      </c>
      <c r="S421" s="5">
        <v>356</v>
      </c>
      <c r="T421" s="4"/>
      <c r="U421" s="4"/>
      <c r="V421" s="4"/>
      <c r="W421" s="4"/>
    </row>
    <row r="422" spans="1:23" x14ac:dyDescent="0.25">
      <c r="A422" s="7">
        <v>2017</v>
      </c>
      <c r="B422" s="4" t="s">
        <v>35</v>
      </c>
      <c r="C422" s="4" t="s">
        <v>24</v>
      </c>
      <c r="D422" s="5">
        <v>0</v>
      </c>
      <c r="E422" s="1">
        <v>0</v>
      </c>
      <c r="F422" s="5">
        <f>+Tabla2[[#This Row],[10 VEN.]]+Tabla2[[#This Row],[10 AP]]</f>
        <v>0</v>
      </c>
      <c r="G422" s="5">
        <v>0</v>
      </c>
      <c r="H422" s="1">
        <v>0</v>
      </c>
      <c r="I422" s="5">
        <f>+Tabla2[[#This Row],[15 VEN]]+Tabla2[[#This Row],[15 AP]]</f>
        <v>0</v>
      </c>
      <c r="J422" s="5">
        <v>0</v>
      </c>
      <c r="K422" s="1">
        <v>0</v>
      </c>
      <c r="L422" s="5">
        <f>+Tabla2[[#This Row],[30 VEN.]]+Tabla2[[#This Row],[30 AP]]</f>
        <v>0</v>
      </c>
      <c r="M422" s="5">
        <v>75</v>
      </c>
      <c r="N422" s="1">
        <v>8</v>
      </c>
      <c r="O422" s="5">
        <f>+Tabla2[[#This Row],[45 VEN.]]+Tabla2[[#This Row],[45 AP]]</f>
        <v>83</v>
      </c>
      <c r="P422" s="2">
        <f>+Tabla2[[#This Row],[45 TOT]]+Tabla2[[#This Row],[30 TOT ]]+Tabla2[[#This Row],[15 TOT]]+Tabla2[[#This Row],[10 TOT]]</f>
        <v>83</v>
      </c>
      <c r="Q422" s="5">
        <v>0</v>
      </c>
      <c r="R422" s="5">
        <v>0</v>
      </c>
      <c r="S422" s="5">
        <v>0</v>
      </c>
      <c r="T422" s="4"/>
      <c r="U422" s="4"/>
      <c r="V422" s="4"/>
      <c r="W422" s="4"/>
    </row>
    <row r="423" spans="1:23" x14ac:dyDescent="0.25">
      <c r="A423" s="7">
        <v>2017</v>
      </c>
      <c r="B423" s="4" t="s">
        <v>35</v>
      </c>
      <c r="C423" s="4" t="s">
        <v>25</v>
      </c>
      <c r="D423" s="5">
        <v>49170</v>
      </c>
      <c r="E423" s="1">
        <v>63915</v>
      </c>
      <c r="F423" s="5">
        <f>+Tabla2[[#This Row],[10 VEN.]]+Tabla2[[#This Row],[10 AP]]</f>
        <v>113085</v>
      </c>
      <c r="G423" s="5">
        <v>24</v>
      </c>
      <c r="H423" s="1">
        <v>77</v>
      </c>
      <c r="I423" s="5">
        <f>+Tabla2[[#This Row],[15 VEN]]+Tabla2[[#This Row],[15 AP]]</f>
        <v>101</v>
      </c>
      <c r="J423" s="5">
        <v>0</v>
      </c>
      <c r="K423" s="1">
        <v>0</v>
      </c>
      <c r="L423" s="5">
        <f>+Tabla2[[#This Row],[30 VEN.]]+Tabla2[[#This Row],[30 AP]]</f>
        <v>0</v>
      </c>
      <c r="M423" s="5">
        <v>339</v>
      </c>
      <c r="N423" s="1">
        <v>65</v>
      </c>
      <c r="O423" s="5">
        <f>+Tabla2[[#This Row],[45 VEN.]]+Tabla2[[#This Row],[45 AP]]</f>
        <v>404</v>
      </c>
      <c r="P423" s="2">
        <f>+Tabla2[[#This Row],[45 TOT]]+Tabla2[[#This Row],[30 TOT ]]+Tabla2[[#This Row],[15 TOT]]+Tabla2[[#This Row],[10 TOT]]</f>
        <v>113590</v>
      </c>
      <c r="Q423" s="5">
        <v>181</v>
      </c>
      <c r="R423" s="5">
        <v>0</v>
      </c>
      <c r="S423" s="5">
        <v>181</v>
      </c>
      <c r="T423" s="4"/>
      <c r="U423" s="4"/>
      <c r="V423" s="4"/>
      <c r="W423" s="4"/>
    </row>
    <row r="424" spans="1:23" x14ac:dyDescent="0.25">
      <c r="A424" s="7">
        <v>2017</v>
      </c>
      <c r="B424" s="4" t="s">
        <v>35</v>
      </c>
      <c r="C424" s="4" t="s">
        <v>17</v>
      </c>
      <c r="D424" s="5">
        <v>49846</v>
      </c>
      <c r="E424" s="1">
        <v>3566</v>
      </c>
      <c r="F424" s="5">
        <f>+Tabla2[[#This Row],[10 VEN.]]+Tabla2[[#This Row],[10 AP]]</f>
        <v>53412</v>
      </c>
      <c r="G424" s="5">
        <v>52</v>
      </c>
      <c r="H424" s="1">
        <v>113</v>
      </c>
      <c r="I424" s="5">
        <f>+Tabla2[[#This Row],[15 VEN]]+Tabla2[[#This Row],[15 AP]]</f>
        <v>165</v>
      </c>
      <c r="J424" s="5">
        <v>0</v>
      </c>
      <c r="K424" s="1">
        <v>4</v>
      </c>
      <c r="L424" s="5">
        <f>+Tabla2[[#This Row],[30 VEN.]]+Tabla2[[#This Row],[30 AP]]</f>
        <v>4</v>
      </c>
      <c r="M424" s="5">
        <v>315</v>
      </c>
      <c r="N424" s="1">
        <v>42</v>
      </c>
      <c r="O424" s="5">
        <f>+Tabla2[[#This Row],[45 VEN.]]+Tabla2[[#This Row],[45 AP]]</f>
        <v>357</v>
      </c>
      <c r="P424" s="2">
        <f>+Tabla2[[#This Row],[45 TOT]]+Tabla2[[#This Row],[30 TOT ]]+Tabla2[[#This Row],[15 TOT]]+Tabla2[[#This Row],[10 TOT]]</f>
        <v>53938</v>
      </c>
      <c r="Q424" s="5">
        <v>103</v>
      </c>
      <c r="R424" s="5">
        <v>0</v>
      </c>
      <c r="S424" s="5">
        <v>103</v>
      </c>
      <c r="T424" s="4"/>
      <c r="U424" s="4"/>
      <c r="V424" s="4"/>
      <c r="W424" s="4"/>
    </row>
    <row r="425" spans="1:23" x14ac:dyDescent="0.25">
      <c r="A425" s="7">
        <v>2017</v>
      </c>
      <c r="B425" s="4" t="s">
        <v>35</v>
      </c>
      <c r="C425" s="4" t="s">
        <v>26</v>
      </c>
      <c r="D425" s="5">
        <v>68462</v>
      </c>
      <c r="E425" s="1">
        <v>22124</v>
      </c>
      <c r="F425" s="5">
        <f>+Tabla2[[#This Row],[10 VEN.]]+Tabla2[[#This Row],[10 AP]]</f>
        <v>90586</v>
      </c>
      <c r="G425" s="5">
        <v>33</v>
      </c>
      <c r="H425" s="1">
        <v>390</v>
      </c>
      <c r="I425" s="5">
        <f>+Tabla2[[#This Row],[15 VEN]]+Tabla2[[#This Row],[15 AP]]</f>
        <v>423</v>
      </c>
      <c r="J425" s="5">
        <v>0</v>
      </c>
      <c r="K425" s="1">
        <v>0</v>
      </c>
      <c r="L425" s="5">
        <f>+Tabla2[[#This Row],[30 VEN.]]+Tabla2[[#This Row],[30 AP]]</f>
        <v>0</v>
      </c>
      <c r="M425" s="5">
        <v>1323</v>
      </c>
      <c r="N425" s="1">
        <v>14</v>
      </c>
      <c r="O425" s="5">
        <f>+Tabla2[[#This Row],[45 VEN.]]+Tabla2[[#This Row],[45 AP]]</f>
        <v>1337</v>
      </c>
      <c r="P425" s="2">
        <f>+Tabla2[[#This Row],[45 TOT]]+Tabla2[[#This Row],[30 TOT ]]+Tabla2[[#This Row],[15 TOT]]+Tabla2[[#This Row],[10 TOT]]</f>
        <v>92346</v>
      </c>
      <c r="Q425" s="5">
        <v>209</v>
      </c>
      <c r="R425" s="5">
        <v>0</v>
      </c>
      <c r="S425" s="5">
        <v>209</v>
      </c>
      <c r="T425" s="4"/>
      <c r="U425" s="4"/>
      <c r="V425" s="4"/>
      <c r="W425" s="4"/>
    </row>
    <row r="426" spans="1:23" x14ac:dyDescent="0.25">
      <c r="A426" s="7">
        <v>2017</v>
      </c>
      <c r="B426" s="4" t="s">
        <v>35</v>
      </c>
      <c r="C426" s="4" t="s">
        <v>6</v>
      </c>
      <c r="D426" s="5">
        <v>84827</v>
      </c>
      <c r="E426" s="1">
        <v>20429</v>
      </c>
      <c r="F426" s="5">
        <f>+Tabla2[[#This Row],[10 VEN.]]+Tabla2[[#This Row],[10 AP]]</f>
        <v>105256</v>
      </c>
      <c r="G426" s="5">
        <v>24</v>
      </c>
      <c r="H426" s="1">
        <v>156</v>
      </c>
      <c r="I426" s="5">
        <f>+Tabla2[[#This Row],[15 VEN]]+Tabla2[[#This Row],[15 AP]]</f>
        <v>180</v>
      </c>
      <c r="J426" s="5">
        <v>0</v>
      </c>
      <c r="K426" s="1">
        <v>0</v>
      </c>
      <c r="L426" s="5">
        <f>+Tabla2[[#This Row],[30 VEN.]]+Tabla2[[#This Row],[30 AP]]</f>
        <v>0</v>
      </c>
      <c r="M426" s="5">
        <v>143</v>
      </c>
      <c r="N426" s="1">
        <v>17</v>
      </c>
      <c r="O426" s="5">
        <f>+Tabla2[[#This Row],[45 VEN.]]+Tabla2[[#This Row],[45 AP]]</f>
        <v>160</v>
      </c>
      <c r="P426" s="2">
        <f>+Tabla2[[#This Row],[45 TOT]]+Tabla2[[#This Row],[30 TOT ]]+Tabla2[[#This Row],[15 TOT]]+Tabla2[[#This Row],[10 TOT]]</f>
        <v>105596</v>
      </c>
      <c r="Q426" s="5">
        <v>0</v>
      </c>
      <c r="R426" s="5">
        <v>0</v>
      </c>
      <c r="S426" s="5">
        <v>0</v>
      </c>
      <c r="T426" s="4"/>
      <c r="U426" s="4"/>
      <c r="V426" s="4"/>
      <c r="W426" s="4"/>
    </row>
    <row r="427" spans="1:23" x14ac:dyDescent="0.25">
      <c r="A427" s="7">
        <v>2017</v>
      </c>
      <c r="B427" s="4" t="s">
        <v>35</v>
      </c>
      <c r="C427" s="4" t="s">
        <v>64</v>
      </c>
      <c r="D427" s="5">
        <v>242952</v>
      </c>
      <c r="E427" s="1">
        <v>6640</v>
      </c>
      <c r="F427" s="5">
        <f>+Tabla2[[#This Row],[10 VEN.]]+Tabla2[[#This Row],[10 AP]]</f>
        <v>249592</v>
      </c>
      <c r="G427" s="5">
        <v>49</v>
      </c>
      <c r="H427" s="1">
        <v>311</v>
      </c>
      <c r="I427" s="5">
        <f>+Tabla2[[#This Row],[15 VEN]]+Tabla2[[#This Row],[15 AP]]</f>
        <v>360</v>
      </c>
      <c r="J427" s="5">
        <v>0</v>
      </c>
      <c r="K427" s="1">
        <v>10</v>
      </c>
      <c r="L427" s="5">
        <f>+Tabla2[[#This Row],[30 VEN.]]+Tabla2[[#This Row],[30 AP]]</f>
        <v>10</v>
      </c>
      <c r="M427" s="5">
        <v>738</v>
      </c>
      <c r="N427" s="1">
        <v>54</v>
      </c>
      <c r="O427" s="5">
        <f>+Tabla2[[#This Row],[45 VEN.]]+Tabla2[[#This Row],[45 AP]]</f>
        <v>792</v>
      </c>
      <c r="P427" s="2">
        <f>+Tabla2[[#This Row],[45 TOT]]+Tabla2[[#This Row],[30 TOT ]]+Tabla2[[#This Row],[15 TOT]]+Tabla2[[#This Row],[10 TOT]]</f>
        <v>250754</v>
      </c>
      <c r="Q427" s="5">
        <v>1</v>
      </c>
      <c r="R427" s="5">
        <v>0</v>
      </c>
      <c r="S427" s="5">
        <v>1</v>
      </c>
      <c r="T427" s="4"/>
      <c r="U427" s="4"/>
      <c r="V427" s="4"/>
      <c r="W427" s="4"/>
    </row>
    <row r="428" spans="1:23" x14ac:dyDescent="0.25">
      <c r="A428" s="7">
        <v>2017</v>
      </c>
      <c r="B428" s="4" t="s">
        <v>35</v>
      </c>
      <c r="C428" s="4" t="s">
        <v>7</v>
      </c>
      <c r="D428" s="5">
        <v>162183</v>
      </c>
      <c r="E428" s="1">
        <v>9685</v>
      </c>
      <c r="F428" s="5">
        <f>+Tabla2[[#This Row],[10 VEN.]]+Tabla2[[#This Row],[10 AP]]</f>
        <v>171868</v>
      </c>
      <c r="G428" s="5">
        <v>0</v>
      </c>
      <c r="H428" s="1">
        <v>911</v>
      </c>
      <c r="I428" s="5">
        <f>+Tabla2[[#This Row],[15 VEN]]+Tabla2[[#This Row],[15 AP]]</f>
        <v>911</v>
      </c>
      <c r="J428" s="5">
        <v>0</v>
      </c>
      <c r="K428" s="1">
        <v>0</v>
      </c>
      <c r="L428" s="5">
        <f>+Tabla2[[#This Row],[30 VEN.]]+Tabla2[[#This Row],[30 AP]]</f>
        <v>0</v>
      </c>
      <c r="M428" s="5">
        <v>1859</v>
      </c>
      <c r="N428" s="1">
        <v>83</v>
      </c>
      <c r="O428" s="5">
        <f>+Tabla2[[#This Row],[45 VEN.]]+Tabla2[[#This Row],[45 AP]]</f>
        <v>1942</v>
      </c>
      <c r="P428" s="2">
        <f>+Tabla2[[#This Row],[45 TOT]]+Tabla2[[#This Row],[30 TOT ]]+Tabla2[[#This Row],[15 TOT]]+Tabla2[[#This Row],[10 TOT]]</f>
        <v>174721</v>
      </c>
      <c r="Q428" s="5">
        <v>12588</v>
      </c>
      <c r="R428" s="5">
        <v>65</v>
      </c>
      <c r="S428" s="5">
        <v>12653</v>
      </c>
      <c r="T428" s="4"/>
      <c r="U428" s="4"/>
      <c r="V428" s="4"/>
      <c r="W428" s="4"/>
    </row>
    <row r="429" spans="1:23" x14ac:dyDescent="0.25">
      <c r="A429" s="7">
        <v>2017</v>
      </c>
      <c r="B429" s="4" t="s">
        <v>35</v>
      </c>
      <c r="C429" s="4" t="s">
        <v>18</v>
      </c>
      <c r="D429" s="5">
        <v>4741</v>
      </c>
      <c r="E429" s="1">
        <v>163</v>
      </c>
      <c r="F429" s="5">
        <f>+Tabla2[[#This Row],[10 VEN.]]+Tabla2[[#This Row],[10 AP]]</f>
        <v>4904</v>
      </c>
      <c r="G429" s="5">
        <v>0</v>
      </c>
      <c r="H429" s="1">
        <v>0</v>
      </c>
      <c r="I429" s="5">
        <f>+Tabla2[[#This Row],[15 VEN]]+Tabla2[[#This Row],[15 AP]]</f>
        <v>0</v>
      </c>
      <c r="J429" s="5">
        <v>0</v>
      </c>
      <c r="K429" s="1">
        <v>0</v>
      </c>
      <c r="L429" s="5">
        <f>+Tabla2[[#This Row],[30 VEN.]]+Tabla2[[#This Row],[30 AP]]</f>
        <v>0</v>
      </c>
      <c r="M429" s="5">
        <v>0</v>
      </c>
      <c r="N429" s="1">
        <v>0</v>
      </c>
      <c r="O429" s="5">
        <f>+Tabla2[[#This Row],[45 VEN.]]+Tabla2[[#This Row],[45 AP]]</f>
        <v>0</v>
      </c>
      <c r="P429" s="2">
        <f>+Tabla2[[#This Row],[45 TOT]]+Tabla2[[#This Row],[30 TOT ]]+Tabla2[[#This Row],[15 TOT]]+Tabla2[[#This Row],[10 TOT]]</f>
        <v>4904</v>
      </c>
      <c r="Q429" s="5">
        <v>0</v>
      </c>
      <c r="R429" s="5">
        <v>0</v>
      </c>
      <c r="S429" s="5">
        <v>0</v>
      </c>
      <c r="T429" s="4"/>
      <c r="U429" s="4"/>
      <c r="V429" s="4"/>
      <c r="W429" s="4"/>
    </row>
    <row r="430" spans="1:23" x14ac:dyDescent="0.25">
      <c r="A430" s="7">
        <v>2017</v>
      </c>
      <c r="B430" s="4" t="s">
        <v>35</v>
      </c>
      <c r="C430" s="4" t="s">
        <v>8</v>
      </c>
      <c r="D430" s="5">
        <v>9589</v>
      </c>
      <c r="E430" s="1">
        <v>481</v>
      </c>
      <c r="F430" s="5">
        <f>+Tabla2[[#This Row],[10 VEN.]]+Tabla2[[#This Row],[10 AP]]</f>
        <v>10070</v>
      </c>
      <c r="G430" s="5">
        <v>0</v>
      </c>
      <c r="H430" s="1">
        <v>0</v>
      </c>
      <c r="I430" s="5">
        <f>+Tabla2[[#This Row],[15 VEN]]+Tabla2[[#This Row],[15 AP]]</f>
        <v>0</v>
      </c>
      <c r="J430" s="5">
        <v>0</v>
      </c>
      <c r="K430" s="1">
        <v>0</v>
      </c>
      <c r="L430" s="5">
        <f>+Tabla2[[#This Row],[30 VEN.]]+Tabla2[[#This Row],[30 AP]]</f>
        <v>0</v>
      </c>
      <c r="M430" s="5">
        <v>3</v>
      </c>
      <c r="N430" s="1">
        <v>0</v>
      </c>
      <c r="O430" s="5">
        <f>+Tabla2[[#This Row],[45 VEN.]]+Tabla2[[#This Row],[45 AP]]</f>
        <v>3</v>
      </c>
      <c r="P430" s="2">
        <f>+Tabla2[[#This Row],[45 TOT]]+Tabla2[[#This Row],[30 TOT ]]+Tabla2[[#This Row],[15 TOT]]+Tabla2[[#This Row],[10 TOT]]</f>
        <v>10073</v>
      </c>
      <c r="Q430" s="5">
        <v>340</v>
      </c>
      <c r="R430" s="5">
        <v>0</v>
      </c>
      <c r="S430" s="5">
        <v>340</v>
      </c>
      <c r="T430" s="4"/>
      <c r="U430" s="4"/>
      <c r="V430" s="4"/>
      <c r="W430" s="4"/>
    </row>
    <row r="431" spans="1:23" x14ac:dyDescent="0.25">
      <c r="A431" s="7">
        <v>2017</v>
      </c>
      <c r="B431" s="4" t="s">
        <v>35</v>
      </c>
      <c r="C431" s="4" t="s">
        <v>5</v>
      </c>
      <c r="D431" s="5">
        <v>5647</v>
      </c>
      <c r="E431" s="1">
        <v>881</v>
      </c>
      <c r="F431" s="5">
        <f>+Tabla2[[#This Row],[10 VEN.]]+Tabla2[[#This Row],[10 AP]]</f>
        <v>6528</v>
      </c>
      <c r="G431" s="5">
        <v>0</v>
      </c>
      <c r="H431" s="1">
        <v>0</v>
      </c>
      <c r="I431" s="5">
        <f>+Tabla2[[#This Row],[15 VEN]]+Tabla2[[#This Row],[15 AP]]</f>
        <v>0</v>
      </c>
      <c r="J431" s="5">
        <v>0</v>
      </c>
      <c r="K431" s="1">
        <v>0</v>
      </c>
      <c r="L431" s="5">
        <f>+Tabla2[[#This Row],[30 VEN.]]+Tabla2[[#This Row],[30 AP]]</f>
        <v>0</v>
      </c>
      <c r="M431" s="5">
        <v>0</v>
      </c>
      <c r="N431" s="1">
        <v>0</v>
      </c>
      <c r="O431" s="5">
        <f>+Tabla2[[#This Row],[45 VEN.]]+Tabla2[[#This Row],[45 AP]]</f>
        <v>0</v>
      </c>
      <c r="P431" s="2">
        <f>+Tabla2[[#This Row],[45 TOT]]+Tabla2[[#This Row],[30 TOT ]]+Tabla2[[#This Row],[15 TOT]]+Tabla2[[#This Row],[10 TOT]]</f>
        <v>6528</v>
      </c>
      <c r="Q431" s="5">
        <v>0</v>
      </c>
      <c r="R431" s="5">
        <v>0</v>
      </c>
      <c r="S431" s="5">
        <v>0</v>
      </c>
      <c r="T431" s="4"/>
      <c r="U431" s="4"/>
      <c r="V431" s="4"/>
      <c r="W431" s="4"/>
    </row>
    <row r="432" spans="1:23" x14ac:dyDescent="0.25">
      <c r="A432" s="7">
        <v>2017</v>
      </c>
      <c r="B432" s="4" t="s">
        <v>35</v>
      </c>
      <c r="C432" s="4" t="s">
        <v>45</v>
      </c>
      <c r="D432" s="5">
        <v>42</v>
      </c>
      <c r="E432" s="1">
        <v>26</v>
      </c>
      <c r="F432" s="5">
        <f>+Tabla2[[#This Row],[10 VEN.]]+Tabla2[[#This Row],[10 AP]]</f>
        <v>68</v>
      </c>
      <c r="G432" s="5">
        <v>1</v>
      </c>
      <c r="H432" s="1">
        <v>66</v>
      </c>
      <c r="I432" s="5">
        <f>+Tabla2[[#This Row],[15 VEN]]+Tabla2[[#This Row],[15 AP]]</f>
        <v>67</v>
      </c>
      <c r="J432" s="5">
        <v>0</v>
      </c>
      <c r="K432" s="1">
        <v>0</v>
      </c>
      <c r="L432" s="5">
        <f>+Tabla2[[#This Row],[30 VEN.]]+Tabla2[[#This Row],[30 AP]]</f>
        <v>0</v>
      </c>
      <c r="M432" s="5">
        <v>243</v>
      </c>
      <c r="N432" s="1">
        <v>0</v>
      </c>
      <c r="O432" s="5">
        <f>+Tabla2[[#This Row],[45 VEN.]]+Tabla2[[#This Row],[45 AP]]</f>
        <v>243</v>
      </c>
      <c r="P432" s="2">
        <f>+Tabla2[[#This Row],[45 TOT]]+Tabla2[[#This Row],[30 TOT ]]+Tabla2[[#This Row],[15 TOT]]+Tabla2[[#This Row],[10 TOT]]</f>
        <v>378</v>
      </c>
      <c r="Q432" s="5">
        <v>0</v>
      </c>
      <c r="R432" s="5">
        <v>0</v>
      </c>
      <c r="S432" s="5">
        <v>0</v>
      </c>
      <c r="T432" s="4"/>
      <c r="U432" s="4"/>
      <c r="V432" s="4"/>
      <c r="W432" s="4"/>
    </row>
    <row r="433" spans="1:23" x14ac:dyDescent="0.25">
      <c r="A433" s="7">
        <v>2017</v>
      </c>
      <c r="B433" s="4" t="s">
        <v>37</v>
      </c>
      <c r="C433" s="4" t="s">
        <v>3</v>
      </c>
      <c r="D433" s="5">
        <v>80889</v>
      </c>
      <c r="E433" s="1">
        <v>0</v>
      </c>
      <c r="F433" s="5">
        <f>+Tabla2[[#This Row],[10 VEN.]]+Tabla2[[#This Row],[10 AP]]</f>
        <v>80889</v>
      </c>
      <c r="G433" s="5">
        <v>179</v>
      </c>
      <c r="H433" s="1">
        <v>918</v>
      </c>
      <c r="I433" s="5">
        <f>+Tabla2[[#This Row],[15 VEN]]+Tabla2[[#This Row],[15 AP]]</f>
        <v>1097</v>
      </c>
      <c r="J433" s="5">
        <v>0</v>
      </c>
      <c r="K433" s="1">
        <v>18</v>
      </c>
      <c r="L433" s="5">
        <f>+Tabla2[[#This Row],[30 VEN.]]+Tabla2[[#This Row],[30 AP]]</f>
        <v>18</v>
      </c>
      <c r="M433" s="5">
        <v>158</v>
      </c>
      <c r="N433" s="1">
        <v>52</v>
      </c>
      <c r="O433" s="5">
        <f>+Tabla2[[#This Row],[45 VEN.]]+Tabla2[[#This Row],[45 AP]]</f>
        <v>210</v>
      </c>
      <c r="P433" s="2">
        <f>+Tabla2[[#This Row],[45 TOT]]+Tabla2[[#This Row],[30 TOT ]]+Tabla2[[#This Row],[15 TOT]]+Tabla2[[#This Row],[10 TOT]]</f>
        <v>82214</v>
      </c>
      <c r="Q433" s="5">
        <v>1372</v>
      </c>
      <c r="R433" s="5">
        <v>0</v>
      </c>
      <c r="S433" s="5">
        <v>1372</v>
      </c>
      <c r="T433" s="4"/>
      <c r="U433" s="4"/>
      <c r="V433" s="4"/>
      <c r="W433" s="4"/>
    </row>
    <row r="434" spans="1:23" x14ac:dyDescent="0.25">
      <c r="A434" s="7">
        <v>2017</v>
      </c>
      <c r="B434" s="4" t="s">
        <v>37</v>
      </c>
      <c r="C434" s="4" t="s">
        <v>9</v>
      </c>
      <c r="D434" s="5">
        <v>74833</v>
      </c>
      <c r="E434" s="1">
        <v>0</v>
      </c>
      <c r="F434" s="5">
        <f>+Tabla2[[#This Row],[10 VEN.]]+Tabla2[[#This Row],[10 AP]]</f>
        <v>74833</v>
      </c>
      <c r="G434" s="5">
        <v>5</v>
      </c>
      <c r="H434" s="1">
        <v>212</v>
      </c>
      <c r="I434" s="5">
        <f>+Tabla2[[#This Row],[15 VEN]]+Tabla2[[#This Row],[15 AP]]</f>
        <v>217</v>
      </c>
      <c r="J434" s="5">
        <v>0</v>
      </c>
      <c r="K434" s="1">
        <v>12</v>
      </c>
      <c r="L434" s="5">
        <f>+Tabla2[[#This Row],[30 VEN.]]+Tabla2[[#This Row],[30 AP]]</f>
        <v>12</v>
      </c>
      <c r="M434" s="5">
        <v>10</v>
      </c>
      <c r="N434" s="1">
        <v>3</v>
      </c>
      <c r="O434" s="5">
        <f>+Tabla2[[#This Row],[45 VEN.]]+Tabla2[[#This Row],[45 AP]]</f>
        <v>13</v>
      </c>
      <c r="P434" s="2">
        <f>+Tabla2[[#This Row],[45 TOT]]+Tabla2[[#This Row],[30 TOT ]]+Tabla2[[#This Row],[15 TOT]]+Tabla2[[#This Row],[10 TOT]]</f>
        <v>75075</v>
      </c>
      <c r="Q434" s="5">
        <v>2520</v>
      </c>
      <c r="R434" s="5">
        <v>0</v>
      </c>
      <c r="S434" s="5">
        <v>2520</v>
      </c>
      <c r="T434" s="4"/>
      <c r="U434" s="4"/>
      <c r="V434" s="4"/>
      <c r="W434" s="4"/>
    </row>
    <row r="435" spans="1:23" x14ac:dyDescent="0.25">
      <c r="A435" s="7">
        <v>2017</v>
      </c>
      <c r="B435" s="4" t="s">
        <v>37</v>
      </c>
      <c r="C435" s="4" t="s">
        <v>19</v>
      </c>
      <c r="D435" s="5">
        <v>114777</v>
      </c>
      <c r="E435" s="1">
        <v>1466</v>
      </c>
      <c r="F435" s="5">
        <f>+Tabla2[[#This Row],[10 VEN.]]+Tabla2[[#This Row],[10 AP]]</f>
        <v>116243</v>
      </c>
      <c r="G435" s="5">
        <v>792</v>
      </c>
      <c r="H435" s="1">
        <v>140</v>
      </c>
      <c r="I435" s="5">
        <f>+Tabla2[[#This Row],[15 VEN]]+Tabla2[[#This Row],[15 AP]]</f>
        <v>932</v>
      </c>
      <c r="J435" s="5">
        <v>0</v>
      </c>
      <c r="K435" s="1">
        <v>1</v>
      </c>
      <c r="L435" s="5">
        <f>+Tabla2[[#This Row],[30 VEN.]]+Tabla2[[#This Row],[30 AP]]</f>
        <v>1</v>
      </c>
      <c r="M435" s="5">
        <v>1404</v>
      </c>
      <c r="N435" s="1">
        <v>24</v>
      </c>
      <c r="O435" s="5">
        <f>+Tabla2[[#This Row],[45 VEN.]]+Tabla2[[#This Row],[45 AP]]</f>
        <v>1428</v>
      </c>
      <c r="P435" s="2">
        <f>+Tabla2[[#This Row],[45 TOT]]+Tabla2[[#This Row],[30 TOT ]]+Tabla2[[#This Row],[15 TOT]]+Tabla2[[#This Row],[10 TOT]]</f>
        <v>118604</v>
      </c>
      <c r="Q435" s="5">
        <v>2477</v>
      </c>
      <c r="R435" s="5">
        <v>0</v>
      </c>
      <c r="S435" s="5">
        <v>2477</v>
      </c>
      <c r="T435" s="4"/>
      <c r="U435" s="4"/>
      <c r="V435" s="4"/>
      <c r="W435" s="4"/>
    </row>
    <row r="436" spans="1:23" x14ac:dyDescent="0.25">
      <c r="A436" s="7">
        <v>2017</v>
      </c>
      <c r="B436" s="4" t="s">
        <v>37</v>
      </c>
      <c r="C436" s="4" t="s">
        <v>64</v>
      </c>
      <c r="D436" s="5">
        <v>116529</v>
      </c>
      <c r="E436" s="1">
        <v>0</v>
      </c>
      <c r="F436" s="5">
        <f>+Tabla2[[#This Row],[10 VEN.]]+Tabla2[[#This Row],[10 AP]]</f>
        <v>116529</v>
      </c>
      <c r="G436" s="5">
        <v>31</v>
      </c>
      <c r="H436" s="1">
        <v>676</v>
      </c>
      <c r="I436" s="5">
        <f>+Tabla2[[#This Row],[15 VEN]]+Tabla2[[#This Row],[15 AP]]</f>
        <v>707</v>
      </c>
      <c r="J436" s="5">
        <v>0</v>
      </c>
      <c r="K436" s="1">
        <v>0</v>
      </c>
      <c r="L436" s="5">
        <f>+Tabla2[[#This Row],[30 VEN.]]+Tabla2[[#This Row],[30 AP]]</f>
        <v>0</v>
      </c>
      <c r="M436" s="5">
        <v>898</v>
      </c>
      <c r="N436" s="1">
        <v>14</v>
      </c>
      <c r="O436" s="5">
        <f>+Tabla2[[#This Row],[45 VEN.]]+Tabla2[[#This Row],[45 AP]]</f>
        <v>912</v>
      </c>
      <c r="P436" s="2">
        <f>+Tabla2[[#This Row],[45 TOT]]+Tabla2[[#This Row],[30 TOT ]]+Tabla2[[#This Row],[15 TOT]]+Tabla2[[#This Row],[10 TOT]]</f>
        <v>118148</v>
      </c>
      <c r="Q436" s="5">
        <v>0</v>
      </c>
      <c r="R436" s="5">
        <v>0</v>
      </c>
      <c r="S436" s="5">
        <v>0</v>
      </c>
      <c r="T436" s="4"/>
      <c r="U436" s="4"/>
      <c r="V436" s="4"/>
      <c r="W436" s="4"/>
    </row>
    <row r="437" spans="1:23" x14ac:dyDescent="0.25">
      <c r="A437" s="7">
        <v>2017</v>
      </c>
      <c r="B437" s="4" t="s">
        <v>37</v>
      </c>
      <c r="C437" s="4" t="s">
        <v>7</v>
      </c>
      <c r="D437" s="5">
        <v>81026</v>
      </c>
      <c r="E437" s="1">
        <v>0</v>
      </c>
      <c r="F437" s="5">
        <f>+Tabla2[[#This Row],[10 VEN.]]+Tabla2[[#This Row],[10 AP]]</f>
        <v>81026</v>
      </c>
      <c r="G437" s="5">
        <v>167</v>
      </c>
      <c r="H437" s="1">
        <v>775</v>
      </c>
      <c r="I437" s="5">
        <f>+Tabla2[[#This Row],[15 VEN]]+Tabla2[[#This Row],[15 AP]]</f>
        <v>942</v>
      </c>
      <c r="J437" s="5">
        <v>1</v>
      </c>
      <c r="K437" s="1">
        <v>34</v>
      </c>
      <c r="L437" s="5">
        <f>+Tabla2[[#This Row],[30 VEN.]]+Tabla2[[#This Row],[30 AP]]</f>
        <v>35</v>
      </c>
      <c r="M437" s="5">
        <v>273</v>
      </c>
      <c r="N437" s="1">
        <v>56</v>
      </c>
      <c r="O437" s="5">
        <f>+Tabla2[[#This Row],[45 VEN.]]+Tabla2[[#This Row],[45 AP]]</f>
        <v>329</v>
      </c>
      <c r="P437" s="2">
        <f>+Tabla2[[#This Row],[45 TOT]]+Tabla2[[#This Row],[30 TOT ]]+Tabla2[[#This Row],[15 TOT]]+Tabla2[[#This Row],[10 TOT]]</f>
        <v>82332</v>
      </c>
      <c r="Q437" s="5">
        <v>407</v>
      </c>
      <c r="R437" s="5">
        <v>0</v>
      </c>
      <c r="S437" s="5">
        <v>407</v>
      </c>
      <c r="T437" s="4"/>
      <c r="U437" s="4"/>
      <c r="V437" s="4"/>
      <c r="W437" s="4"/>
    </row>
    <row r="438" spans="1:23" x14ac:dyDescent="0.25">
      <c r="A438" s="7">
        <v>2017</v>
      </c>
      <c r="B438" s="4" t="s">
        <v>37</v>
      </c>
      <c r="C438" s="4" t="s">
        <v>17</v>
      </c>
      <c r="D438" s="5">
        <v>573</v>
      </c>
      <c r="E438" s="1">
        <v>9</v>
      </c>
      <c r="F438" s="5">
        <f>+Tabla2[[#This Row],[10 VEN.]]+Tabla2[[#This Row],[10 AP]]</f>
        <v>582</v>
      </c>
      <c r="G438" s="5">
        <v>10</v>
      </c>
      <c r="H438" s="1">
        <v>192</v>
      </c>
      <c r="I438" s="5">
        <f>+Tabla2[[#This Row],[15 VEN]]+Tabla2[[#This Row],[15 AP]]</f>
        <v>202</v>
      </c>
      <c r="J438" s="5">
        <v>0</v>
      </c>
      <c r="K438" s="1">
        <v>7</v>
      </c>
      <c r="L438" s="5">
        <f>+Tabla2[[#This Row],[30 VEN.]]+Tabla2[[#This Row],[30 AP]]</f>
        <v>7</v>
      </c>
      <c r="M438" s="5">
        <v>38</v>
      </c>
      <c r="N438" s="1">
        <v>16</v>
      </c>
      <c r="O438" s="5">
        <f>+Tabla2[[#This Row],[45 VEN.]]+Tabla2[[#This Row],[45 AP]]</f>
        <v>54</v>
      </c>
      <c r="P438" s="2">
        <f>+Tabla2[[#This Row],[45 TOT]]+Tabla2[[#This Row],[30 TOT ]]+Tabla2[[#This Row],[15 TOT]]+Tabla2[[#This Row],[10 TOT]]</f>
        <v>845</v>
      </c>
      <c r="Q438" s="5">
        <v>0</v>
      </c>
      <c r="R438" s="5">
        <v>0</v>
      </c>
      <c r="S438" s="5">
        <v>0</v>
      </c>
      <c r="T438" s="4"/>
      <c r="U438" s="4"/>
      <c r="V438" s="4"/>
      <c r="W438" s="4"/>
    </row>
    <row r="439" spans="1:23" x14ac:dyDescent="0.25">
      <c r="A439" s="7">
        <v>2017</v>
      </c>
      <c r="B439" s="4" t="s">
        <v>38</v>
      </c>
      <c r="C439" s="4" t="s">
        <v>8</v>
      </c>
      <c r="D439" s="5">
        <v>115475</v>
      </c>
      <c r="E439" s="1">
        <v>1512</v>
      </c>
      <c r="F439" s="5">
        <f>+Tabla2[[#This Row],[10 VEN.]]+Tabla2[[#This Row],[10 AP]]</f>
        <v>116987</v>
      </c>
      <c r="G439" s="5">
        <v>10</v>
      </c>
      <c r="H439" s="1">
        <v>0</v>
      </c>
      <c r="I439" s="5">
        <f>+Tabla2[[#This Row],[15 VEN]]+Tabla2[[#This Row],[15 AP]]</f>
        <v>10</v>
      </c>
      <c r="J439" s="5">
        <v>0</v>
      </c>
      <c r="K439" s="1">
        <v>0</v>
      </c>
      <c r="L439" s="5">
        <f>+Tabla2[[#This Row],[30 VEN.]]+Tabla2[[#This Row],[30 AP]]</f>
        <v>0</v>
      </c>
      <c r="M439" s="5">
        <v>30</v>
      </c>
      <c r="N439" s="1">
        <v>0</v>
      </c>
      <c r="O439" s="5">
        <f>+Tabla2[[#This Row],[45 VEN.]]+Tabla2[[#This Row],[45 AP]]</f>
        <v>30</v>
      </c>
      <c r="P439" s="2">
        <f>+Tabla2[[#This Row],[45 TOT]]+Tabla2[[#This Row],[30 TOT ]]+Tabla2[[#This Row],[15 TOT]]+Tabla2[[#This Row],[10 TOT]]</f>
        <v>117027</v>
      </c>
      <c r="Q439" s="5">
        <v>105</v>
      </c>
      <c r="R439" s="5">
        <v>0</v>
      </c>
      <c r="S439" s="5">
        <v>105</v>
      </c>
      <c r="T439" s="4"/>
      <c r="U439" s="4"/>
      <c r="V439" s="4"/>
      <c r="W439" s="4"/>
    </row>
    <row r="440" spans="1:23" x14ac:dyDescent="0.25">
      <c r="A440" s="7">
        <v>2017</v>
      </c>
      <c r="B440" s="4" t="s">
        <v>38</v>
      </c>
      <c r="C440" s="4" t="s">
        <v>45</v>
      </c>
      <c r="D440" s="5">
        <v>128297</v>
      </c>
      <c r="E440" s="1">
        <v>2708</v>
      </c>
      <c r="F440" s="5">
        <f>+Tabla2[[#This Row],[10 VEN.]]+Tabla2[[#This Row],[10 AP]]</f>
        <v>131005</v>
      </c>
      <c r="G440" s="5">
        <v>0</v>
      </c>
      <c r="H440" s="1">
        <v>45</v>
      </c>
      <c r="I440" s="5">
        <f>+Tabla2[[#This Row],[15 VEN]]+Tabla2[[#This Row],[15 AP]]</f>
        <v>45</v>
      </c>
      <c r="J440" s="5">
        <v>0</v>
      </c>
      <c r="K440" s="1">
        <v>0</v>
      </c>
      <c r="L440" s="5">
        <f>+Tabla2[[#This Row],[30 VEN.]]+Tabla2[[#This Row],[30 AP]]</f>
        <v>0</v>
      </c>
      <c r="M440" s="5">
        <v>49</v>
      </c>
      <c r="N440" s="1">
        <v>14</v>
      </c>
      <c r="O440" s="5">
        <f>+Tabla2[[#This Row],[45 VEN.]]+Tabla2[[#This Row],[45 AP]]</f>
        <v>63</v>
      </c>
      <c r="P440" s="2">
        <f>+Tabla2[[#This Row],[45 TOT]]+Tabla2[[#This Row],[30 TOT ]]+Tabla2[[#This Row],[15 TOT]]+Tabla2[[#This Row],[10 TOT]]</f>
        <v>131113</v>
      </c>
      <c r="Q440" s="5">
        <v>0</v>
      </c>
      <c r="R440" s="5">
        <v>0</v>
      </c>
      <c r="S440" s="5">
        <v>0</v>
      </c>
      <c r="T440" s="4"/>
      <c r="U440" s="4"/>
      <c r="V440" s="4"/>
      <c r="W440" s="4"/>
    </row>
    <row r="441" spans="1:23" x14ac:dyDescent="0.25">
      <c r="A441" s="7">
        <v>2017</v>
      </c>
      <c r="B441" s="4" t="s">
        <v>38</v>
      </c>
      <c r="C441" s="4" t="s">
        <v>18</v>
      </c>
      <c r="D441" s="5">
        <v>317487</v>
      </c>
      <c r="E441" s="1">
        <v>784</v>
      </c>
      <c r="F441" s="5">
        <f>+Tabla2[[#This Row],[10 VEN.]]+Tabla2[[#This Row],[10 AP]]</f>
        <v>318271</v>
      </c>
      <c r="G441" s="5">
        <v>0</v>
      </c>
      <c r="H441" s="1">
        <v>0</v>
      </c>
      <c r="I441" s="5">
        <f>+Tabla2[[#This Row],[15 VEN]]+Tabla2[[#This Row],[15 AP]]</f>
        <v>0</v>
      </c>
      <c r="J441" s="5">
        <v>0</v>
      </c>
      <c r="K441" s="1">
        <v>0</v>
      </c>
      <c r="L441" s="5">
        <f>+Tabla2[[#This Row],[30 VEN.]]+Tabla2[[#This Row],[30 AP]]</f>
        <v>0</v>
      </c>
      <c r="M441" s="5">
        <v>60</v>
      </c>
      <c r="N441" s="1">
        <v>0</v>
      </c>
      <c r="O441" s="5">
        <f>+Tabla2[[#This Row],[45 VEN.]]+Tabla2[[#This Row],[45 AP]]</f>
        <v>60</v>
      </c>
      <c r="P441" s="2">
        <f>+Tabla2[[#This Row],[45 TOT]]+Tabla2[[#This Row],[30 TOT ]]+Tabla2[[#This Row],[15 TOT]]+Tabla2[[#This Row],[10 TOT]]</f>
        <v>318331</v>
      </c>
      <c r="Q441" s="5">
        <v>296</v>
      </c>
      <c r="R441" s="5">
        <v>0</v>
      </c>
      <c r="S441" s="5">
        <v>296</v>
      </c>
      <c r="T441" s="4"/>
      <c r="U441" s="4"/>
      <c r="V441" s="4"/>
      <c r="W441" s="4"/>
    </row>
    <row r="442" spans="1:23" x14ac:dyDescent="0.25">
      <c r="A442" s="7">
        <v>2017</v>
      </c>
      <c r="B442" s="4" t="s">
        <v>38</v>
      </c>
      <c r="C442" s="4" t="s">
        <v>17</v>
      </c>
      <c r="D442" s="5">
        <v>35208</v>
      </c>
      <c r="E442" s="1">
        <v>301</v>
      </c>
      <c r="F442" s="5">
        <f>+Tabla2[[#This Row],[10 VEN.]]+Tabla2[[#This Row],[10 AP]]</f>
        <v>35509</v>
      </c>
      <c r="G442" s="5">
        <v>0</v>
      </c>
      <c r="H442" s="1">
        <v>15</v>
      </c>
      <c r="I442" s="5">
        <f>+Tabla2[[#This Row],[15 VEN]]+Tabla2[[#This Row],[15 AP]]</f>
        <v>15</v>
      </c>
      <c r="J442" s="5">
        <v>0</v>
      </c>
      <c r="K442" s="1">
        <v>0</v>
      </c>
      <c r="L442" s="5">
        <f>+Tabla2[[#This Row],[30 VEN.]]+Tabla2[[#This Row],[30 AP]]</f>
        <v>0</v>
      </c>
      <c r="M442" s="5">
        <v>10</v>
      </c>
      <c r="N442" s="1">
        <v>0</v>
      </c>
      <c r="O442" s="5">
        <f>+Tabla2[[#This Row],[45 VEN.]]+Tabla2[[#This Row],[45 AP]]</f>
        <v>10</v>
      </c>
      <c r="P442" s="2">
        <f>+Tabla2[[#This Row],[45 TOT]]+Tabla2[[#This Row],[30 TOT ]]+Tabla2[[#This Row],[15 TOT]]+Tabla2[[#This Row],[10 TOT]]</f>
        <v>35534</v>
      </c>
      <c r="Q442" s="5">
        <v>7144</v>
      </c>
      <c r="R442" s="5">
        <v>88</v>
      </c>
      <c r="S442" s="5">
        <v>7232</v>
      </c>
      <c r="T442" s="4"/>
      <c r="U442" s="4"/>
      <c r="V442" s="4"/>
      <c r="W442" s="4"/>
    </row>
    <row r="443" spans="1:23" x14ac:dyDescent="0.25">
      <c r="A443" s="7">
        <v>2017</v>
      </c>
      <c r="B443" s="4" t="s">
        <v>38</v>
      </c>
      <c r="C443" s="4" t="s">
        <v>64</v>
      </c>
      <c r="D443" s="5">
        <v>75445</v>
      </c>
      <c r="E443" s="1">
        <v>2154</v>
      </c>
      <c r="F443" s="5">
        <f>+Tabla2[[#This Row],[10 VEN.]]+Tabla2[[#This Row],[10 AP]]</f>
        <v>77599</v>
      </c>
      <c r="G443" s="5">
        <v>0</v>
      </c>
      <c r="H443" s="1">
        <v>0</v>
      </c>
      <c r="I443" s="5">
        <f>+Tabla2[[#This Row],[15 VEN]]+Tabla2[[#This Row],[15 AP]]</f>
        <v>0</v>
      </c>
      <c r="J443" s="5">
        <v>0</v>
      </c>
      <c r="K443" s="1">
        <v>0</v>
      </c>
      <c r="L443" s="5">
        <f>+Tabla2[[#This Row],[30 VEN.]]+Tabla2[[#This Row],[30 AP]]</f>
        <v>0</v>
      </c>
      <c r="M443" s="5">
        <v>55</v>
      </c>
      <c r="N443" s="1">
        <v>0</v>
      </c>
      <c r="O443" s="5">
        <f>+Tabla2[[#This Row],[45 VEN.]]+Tabla2[[#This Row],[45 AP]]</f>
        <v>55</v>
      </c>
      <c r="P443" s="2">
        <f>+Tabla2[[#This Row],[45 TOT]]+Tabla2[[#This Row],[30 TOT ]]+Tabla2[[#This Row],[15 TOT]]+Tabla2[[#This Row],[10 TOT]]</f>
        <v>77654</v>
      </c>
      <c r="Q443" s="5">
        <v>0</v>
      </c>
      <c r="R443" s="5">
        <v>0</v>
      </c>
      <c r="S443" s="5">
        <v>0</v>
      </c>
      <c r="T443" s="4"/>
      <c r="U443" s="4"/>
      <c r="V443" s="4"/>
      <c r="W443" s="4"/>
    </row>
    <row r="444" spans="1:23" x14ac:dyDescent="0.25">
      <c r="A444" s="7">
        <v>2017</v>
      </c>
      <c r="B444" s="4" t="s">
        <v>38</v>
      </c>
      <c r="C444" s="4" t="s">
        <v>7</v>
      </c>
      <c r="D444" s="5">
        <v>152047</v>
      </c>
      <c r="E444" s="1">
        <v>2830</v>
      </c>
      <c r="F444" s="5">
        <f>+Tabla2[[#This Row],[10 VEN.]]+Tabla2[[#This Row],[10 AP]]</f>
        <v>154877</v>
      </c>
      <c r="G444" s="5">
        <v>0</v>
      </c>
      <c r="H444" s="1">
        <v>0</v>
      </c>
      <c r="I444" s="5">
        <f>+Tabla2[[#This Row],[15 VEN]]+Tabla2[[#This Row],[15 AP]]</f>
        <v>0</v>
      </c>
      <c r="J444" s="5">
        <v>0</v>
      </c>
      <c r="K444" s="1">
        <v>0</v>
      </c>
      <c r="L444" s="5">
        <f>+Tabla2[[#This Row],[30 VEN.]]+Tabla2[[#This Row],[30 AP]]</f>
        <v>0</v>
      </c>
      <c r="M444" s="5">
        <v>6</v>
      </c>
      <c r="N444" s="1">
        <v>0</v>
      </c>
      <c r="O444" s="5">
        <f>+Tabla2[[#This Row],[45 VEN.]]+Tabla2[[#This Row],[45 AP]]</f>
        <v>6</v>
      </c>
      <c r="P444" s="2">
        <f>+Tabla2[[#This Row],[45 TOT]]+Tabla2[[#This Row],[30 TOT ]]+Tabla2[[#This Row],[15 TOT]]+Tabla2[[#This Row],[10 TOT]]</f>
        <v>154883</v>
      </c>
      <c r="Q444" s="5">
        <v>0</v>
      </c>
      <c r="R444" s="5">
        <v>0</v>
      </c>
      <c r="S444" s="5">
        <v>0</v>
      </c>
      <c r="T444" s="4"/>
      <c r="U444" s="4"/>
      <c r="V444" s="4"/>
      <c r="W444" s="4"/>
    </row>
    <row r="445" spans="1:23" x14ac:dyDescent="0.25">
      <c r="A445" s="7">
        <v>2017</v>
      </c>
      <c r="B445" s="4" t="s">
        <v>38</v>
      </c>
      <c r="C445" s="4" t="s">
        <v>9</v>
      </c>
      <c r="D445" s="5">
        <v>3816</v>
      </c>
      <c r="E445" s="1">
        <v>110</v>
      </c>
      <c r="F445" s="5">
        <f>+Tabla2[[#This Row],[10 VEN.]]+Tabla2[[#This Row],[10 AP]]</f>
        <v>3926</v>
      </c>
      <c r="G445" s="5">
        <v>0</v>
      </c>
      <c r="H445" s="1">
        <v>0</v>
      </c>
      <c r="I445" s="5">
        <f>+Tabla2[[#This Row],[15 VEN]]+Tabla2[[#This Row],[15 AP]]</f>
        <v>0</v>
      </c>
      <c r="J445" s="5">
        <v>0</v>
      </c>
      <c r="K445" s="1">
        <v>0</v>
      </c>
      <c r="L445" s="5">
        <f>+Tabla2[[#This Row],[30 VEN.]]+Tabla2[[#This Row],[30 AP]]</f>
        <v>0</v>
      </c>
      <c r="M445" s="5">
        <v>0</v>
      </c>
      <c r="N445" s="1">
        <v>0</v>
      </c>
      <c r="O445" s="5">
        <f>+Tabla2[[#This Row],[45 VEN.]]+Tabla2[[#This Row],[45 AP]]</f>
        <v>0</v>
      </c>
      <c r="P445" s="2">
        <f>+Tabla2[[#This Row],[45 TOT]]+Tabla2[[#This Row],[30 TOT ]]+Tabla2[[#This Row],[15 TOT]]+Tabla2[[#This Row],[10 TOT]]</f>
        <v>3926</v>
      </c>
      <c r="Q445" s="5">
        <v>0</v>
      </c>
      <c r="R445" s="5">
        <v>0</v>
      </c>
      <c r="S445" s="5">
        <v>0</v>
      </c>
      <c r="T445" s="4"/>
      <c r="U445" s="4"/>
      <c r="V445" s="4"/>
      <c r="W445" s="4"/>
    </row>
    <row r="446" spans="1:23" x14ac:dyDescent="0.25">
      <c r="A446" s="7">
        <v>2017</v>
      </c>
      <c r="B446" s="4" t="s">
        <v>39</v>
      </c>
      <c r="C446" s="4" t="s">
        <v>8</v>
      </c>
      <c r="D446" s="5">
        <v>35477</v>
      </c>
      <c r="E446" s="1">
        <v>1161</v>
      </c>
      <c r="F446" s="5">
        <f>+Tabla2[[#This Row],[10 VEN.]]+Tabla2[[#This Row],[10 AP]]</f>
        <v>36638</v>
      </c>
      <c r="G446" s="5">
        <v>37</v>
      </c>
      <c r="H446" s="1">
        <v>62</v>
      </c>
      <c r="I446" s="5">
        <f>+Tabla2[[#This Row],[15 VEN]]+Tabla2[[#This Row],[15 AP]]</f>
        <v>99</v>
      </c>
      <c r="J446" s="5">
        <v>0</v>
      </c>
      <c r="K446" s="1">
        <v>8</v>
      </c>
      <c r="L446" s="5">
        <f>+Tabla2[[#This Row],[30 VEN.]]+Tabla2[[#This Row],[30 AP]]</f>
        <v>8</v>
      </c>
      <c r="M446" s="5">
        <v>276</v>
      </c>
      <c r="N446" s="1">
        <v>0</v>
      </c>
      <c r="O446" s="5">
        <f>+Tabla2[[#This Row],[45 VEN.]]+Tabla2[[#This Row],[45 AP]]</f>
        <v>276</v>
      </c>
      <c r="P446" s="2">
        <f>+Tabla2[[#This Row],[45 TOT]]+Tabla2[[#This Row],[30 TOT ]]+Tabla2[[#This Row],[15 TOT]]+Tabla2[[#This Row],[10 TOT]]</f>
        <v>37021</v>
      </c>
      <c r="Q446" s="5">
        <v>515</v>
      </c>
      <c r="R446" s="5">
        <v>56</v>
      </c>
      <c r="S446" s="5">
        <v>571</v>
      </c>
      <c r="T446" s="4"/>
      <c r="U446" s="4"/>
      <c r="V446" s="4"/>
      <c r="W446" s="4"/>
    </row>
    <row r="447" spans="1:23" x14ac:dyDescent="0.25">
      <c r="A447" s="7">
        <v>2017</v>
      </c>
      <c r="B447" s="4" t="s">
        <v>39</v>
      </c>
      <c r="C447" s="4" t="s">
        <v>28</v>
      </c>
      <c r="D447" s="5">
        <v>4076</v>
      </c>
      <c r="E447" s="1">
        <v>124</v>
      </c>
      <c r="F447" s="5">
        <f>+Tabla2[[#This Row],[10 VEN.]]+Tabla2[[#This Row],[10 AP]]</f>
        <v>4200</v>
      </c>
      <c r="G447" s="5">
        <v>0</v>
      </c>
      <c r="H447" s="1">
        <v>0</v>
      </c>
      <c r="I447" s="5">
        <f>+Tabla2[[#This Row],[15 VEN]]+Tabla2[[#This Row],[15 AP]]</f>
        <v>0</v>
      </c>
      <c r="J447" s="5">
        <v>0</v>
      </c>
      <c r="K447" s="1">
        <v>0</v>
      </c>
      <c r="L447" s="5">
        <f>+Tabla2[[#This Row],[30 VEN.]]+Tabla2[[#This Row],[30 AP]]</f>
        <v>0</v>
      </c>
      <c r="M447" s="5">
        <v>1</v>
      </c>
      <c r="N447" s="1">
        <v>3</v>
      </c>
      <c r="O447" s="5">
        <f>+Tabla2[[#This Row],[45 VEN.]]+Tabla2[[#This Row],[45 AP]]</f>
        <v>4</v>
      </c>
      <c r="P447" s="2">
        <f>+Tabla2[[#This Row],[45 TOT]]+Tabla2[[#This Row],[30 TOT ]]+Tabla2[[#This Row],[15 TOT]]+Tabla2[[#This Row],[10 TOT]]</f>
        <v>4204</v>
      </c>
      <c r="Q447" s="5">
        <v>0</v>
      </c>
      <c r="R447" s="5">
        <v>0</v>
      </c>
      <c r="S447" s="5">
        <v>0</v>
      </c>
      <c r="T447" s="4"/>
      <c r="U447" s="4"/>
      <c r="V447" s="4"/>
      <c r="W447" s="4"/>
    </row>
    <row r="448" spans="1:23" x14ac:dyDescent="0.25">
      <c r="A448" s="7">
        <v>2017</v>
      </c>
      <c r="B448" s="4" t="s">
        <v>39</v>
      </c>
      <c r="C448" s="4" t="s">
        <v>27</v>
      </c>
      <c r="D448" s="5">
        <v>62010</v>
      </c>
      <c r="E448" s="1">
        <v>241</v>
      </c>
      <c r="F448" s="5">
        <f>+Tabla2[[#This Row],[10 VEN.]]+Tabla2[[#This Row],[10 AP]]</f>
        <v>62251</v>
      </c>
      <c r="G448" s="5">
        <v>99</v>
      </c>
      <c r="H448" s="1">
        <v>106</v>
      </c>
      <c r="I448" s="5">
        <f>+Tabla2[[#This Row],[15 VEN]]+Tabla2[[#This Row],[15 AP]]</f>
        <v>205</v>
      </c>
      <c r="J448" s="5">
        <v>0</v>
      </c>
      <c r="K448" s="1">
        <v>0</v>
      </c>
      <c r="L448" s="5">
        <f>+Tabla2[[#This Row],[30 VEN.]]+Tabla2[[#This Row],[30 AP]]</f>
        <v>0</v>
      </c>
      <c r="M448" s="5">
        <v>12</v>
      </c>
      <c r="N448" s="1">
        <v>0</v>
      </c>
      <c r="O448" s="5">
        <f>+Tabla2[[#This Row],[45 VEN.]]+Tabla2[[#This Row],[45 AP]]</f>
        <v>12</v>
      </c>
      <c r="P448" s="2">
        <f>+Tabla2[[#This Row],[45 TOT]]+Tabla2[[#This Row],[30 TOT ]]+Tabla2[[#This Row],[15 TOT]]+Tabla2[[#This Row],[10 TOT]]</f>
        <v>62468</v>
      </c>
      <c r="Q448" s="5">
        <v>105</v>
      </c>
      <c r="R448" s="5">
        <v>0</v>
      </c>
      <c r="S448" s="5">
        <v>105</v>
      </c>
      <c r="T448" s="4"/>
      <c r="U448" s="4"/>
      <c r="V448" s="4"/>
      <c r="W448" s="4"/>
    </row>
    <row r="449" spans="1:23" x14ac:dyDescent="0.25">
      <c r="A449" s="7">
        <v>2017</v>
      </c>
      <c r="B449" s="4" t="s">
        <v>39</v>
      </c>
      <c r="C449" s="4" t="s">
        <v>29</v>
      </c>
      <c r="D449" s="5">
        <v>45809</v>
      </c>
      <c r="E449" s="1">
        <v>2884</v>
      </c>
      <c r="F449" s="5">
        <f>+Tabla2[[#This Row],[10 VEN.]]+Tabla2[[#This Row],[10 AP]]</f>
        <v>48693</v>
      </c>
      <c r="G449" s="5">
        <v>21</v>
      </c>
      <c r="H449" s="1">
        <v>68</v>
      </c>
      <c r="I449" s="5">
        <f>+Tabla2[[#This Row],[15 VEN]]+Tabla2[[#This Row],[15 AP]]</f>
        <v>89</v>
      </c>
      <c r="J449" s="5">
        <v>0</v>
      </c>
      <c r="K449" s="1">
        <v>0</v>
      </c>
      <c r="L449" s="5">
        <f>+Tabla2[[#This Row],[30 VEN.]]+Tabla2[[#This Row],[30 AP]]</f>
        <v>0</v>
      </c>
      <c r="M449" s="5">
        <v>2</v>
      </c>
      <c r="N449" s="1">
        <v>4</v>
      </c>
      <c r="O449" s="5">
        <f>+Tabla2[[#This Row],[45 VEN.]]+Tabla2[[#This Row],[45 AP]]</f>
        <v>6</v>
      </c>
      <c r="P449" s="2">
        <f>+Tabla2[[#This Row],[45 TOT]]+Tabla2[[#This Row],[30 TOT ]]+Tabla2[[#This Row],[15 TOT]]+Tabla2[[#This Row],[10 TOT]]</f>
        <v>48788</v>
      </c>
      <c r="Q449" s="5">
        <v>8</v>
      </c>
      <c r="R449" s="5">
        <v>0</v>
      </c>
      <c r="S449" s="5">
        <v>8</v>
      </c>
      <c r="T449" s="4"/>
      <c r="U449" s="4"/>
      <c r="V449" s="4"/>
      <c r="W449" s="4"/>
    </row>
    <row r="450" spans="1:23" x14ac:dyDescent="0.25">
      <c r="A450" s="7">
        <v>2017</v>
      </c>
      <c r="B450" s="4" t="s">
        <v>39</v>
      </c>
      <c r="C450" s="4" t="s">
        <v>9</v>
      </c>
      <c r="D450" s="5">
        <v>48348</v>
      </c>
      <c r="E450" s="1">
        <v>1178</v>
      </c>
      <c r="F450" s="5">
        <f>+Tabla2[[#This Row],[10 VEN.]]+Tabla2[[#This Row],[10 AP]]</f>
        <v>49526</v>
      </c>
      <c r="G450" s="5">
        <v>26</v>
      </c>
      <c r="H450" s="1">
        <v>48</v>
      </c>
      <c r="I450" s="5">
        <f>+Tabla2[[#This Row],[15 VEN]]+Tabla2[[#This Row],[15 AP]]</f>
        <v>74</v>
      </c>
      <c r="J450" s="5">
        <v>0</v>
      </c>
      <c r="K450" s="1">
        <v>0</v>
      </c>
      <c r="L450" s="5">
        <f>+Tabla2[[#This Row],[30 VEN.]]+Tabla2[[#This Row],[30 AP]]</f>
        <v>0</v>
      </c>
      <c r="M450" s="5">
        <v>23</v>
      </c>
      <c r="N450" s="1">
        <v>0</v>
      </c>
      <c r="O450" s="5">
        <f>+Tabla2[[#This Row],[45 VEN.]]+Tabla2[[#This Row],[45 AP]]</f>
        <v>23</v>
      </c>
      <c r="P450" s="2">
        <f>+Tabla2[[#This Row],[45 TOT]]+Tabla2[[#This Row],[30 TOT ]]+Tabla2[[#This Row],[15 TOT]]+Tabla2[[#This Row],[10 TOT]]</f>
        <v>49623</v>
      </c>
      <c r="Q450" s="5">
        <v>30</v>
      </c>
      <c r="R450" s="5">
        <v>8</v>
      </c>
      <c r="S450" s="5">
        <v>38</v>
      </c>
      <c r="T450" s="4"/>
      <c r="U450" s="4"/>
      <c r="V450" s="4"/>
      <c r="W450" s="4"/>
    </row>
    <row r="451" spans="1:23" x14ac:dyDescent="0.25">
      <c r="A451" s="7">
        <v>2017</v>
      </c>
      <c r="B451" s="4" t="s">
        <v>39</v>
      </c>
      <c r="C451" s="4" t="s">
        <v>46</v>
      </c>
      <c r="D451" s="5">
        <v>846</v>
      </c>
      <c r="E451" s="1">
        <v>0</v>
      </c>
      <c r="F451" s="5">
        <f>+Tabla2[[#This Row],[10 VEN.]]+Tabla2[[#This Row],[10 AP]]</f>
        <v>846</v>
      </c>
      <c r="G451" s="5">
        <v>0</v>
      </c>
      <c r="H451" s="1">
        <v>0</v>
      </c>
      <c r="I451" s="5">
        <f>+Tabla2[[#This Row],[15 VEN]]+Tabla2[[#This Row],[15 AP]]</f>
        <v>0</v>
      </c>
      <c r="J451" s="5">
        <v>0</v>
      </c>
      <c r="K451" s="1">
        <v>0</v>
      </c>
      <c r="L451" s="5">
        <f>+Tabla2[[#This Row],[30 VEN.]]+Tabla2[[#This Row],[30 AP]]</f>
        <v>0</v>
      </c>
      <c r="M451" s="5">
        <v>0</v>
      </c>
      <c r="N451" s="1">
        <v>0</v>
      </c>
      <c r="O451" s="5">
        <f>+Tabla2[[#This Row],[45 VEN.]]+Tabla2[[#This Row],[45 AP]]</f>
        <v>0</v>
      </c>
      <c r="P451" s="2">
        <f>+Tabla2[[#This Row],[45 TOT]]+Tabla2[[#This Row],[30 TOT ]]+Tabla2[[#This Row],[15 TOT]]+Tabla2[[#This Row],[10 TOT]]</f>
        <v>846</v>
      </c>
      <c r="Q451" s="5">
        <v>0</v>
      </c>
      <c r="R451" s="5">
        <v>0</v>
      </c>
      <c r="S451" s="5">
        <v>0</v>
      </c>
      <c r="T451" s="4"/>
      <c r="U451" s="4"/>
      <c r="V451" s="4"/>
      <c r="W451" s="4"/>
    </row>
    <row r="452" spans="1:23" x14ac:dyDescent="0.25">
      <c r="A452" s="7">
        <v>2017</v>
      </c>
      <c r="B452" s="4" t="s">
        <v>39</v>
      </c>
      <c r="C452" s="4" t="s">
        <v>17</v>
      </c>
      <c r="D452" s="5">
        <v>24600</v>
      </c>
      <c r="E452" s="1">
        <v>254</v>
      </c>
      <c r="F452" s="5">
        <f>+Tabla2[[#This Row],[10 VEN.]]+Tabla2[[#This Row],[10 AP]]</f>
        <v>24854</v>
      </c>
      <c r="G452" s="5">
        <v>0</v>
      </c>
      <c r="H452" s="1">
        <v>0</v>
      </c>
      <c r="I452" s="5">
        <f>+Tabla2[[#This Row],[15 VEN]]+Tabla2[[#This Row],[15 AP]]</f>
        <v>0</v>
      </c>
      <c r="J452" s="5">
        <v>0</v>
      </c>
      <c r="K452" s="1">
        <v>0</v>
      </c>
      <c r="L452" s="5">
        <f>+Tabla2[[#This Row],[30 VEN.]]+Tabla2[[#This Row],[30 AP]]</f>
        <v>0</v>
      </c>
      <c r="M452" s="5">
        <v>27</v>
      </c>
      <c r="N452" s="1">
        <v>17</v>
      </c>
      <c r="O452" s="5">
        <f>+Tabla2[[#This Row],[45 VEN.]]+Tabla2[[#This Row],[45 AP]]</f>
        <v>44</v>
      </c>
      <c r="P452" s="2">
        <f>+Tabla2[[#This Row],[45 TOT]]+Tabla2[[#This Row],[30 TOT ]]+Tabla2[[#This Row],[15 TOT]]+Tabla2[[#This Row],[10 TOT]]</f>
        <v>24898</v>
      </c>
      <c r="Q452" s="5">
        <v>3139</v>
      </c>
      <c r="R452" s="5">
        <v>0</v>
      </c>
      <c r="S452" s="5">
        <v>3139</v>
      </c>
      <c r="T452" s="4"/>
      <c r="U452" s="4"/>
      <c r="V452" s="4"/>
      <c r="W452" s="4"/>
    </row>
    <row r="453" spans="1:23" x14ac:dyDescent="0.25">
      <c r="A453" s="7">
        <v>2017</v>
      </c>
      <c r="B453" s="4" t="s">
        <v>39</v>
      </c>
      <c r="C453" s="4" t="s">
        <v>64</v>
      </c>
      <c r="D453" s="5">
        <v>44746</v>
      </c>
      <c r="E453" s="1">
        <v>582</v>
      </c>
      <c r="F453" s="5">
        <f>+Tabla2[[#This Row],[10 VEN.]]+Tabla2[[#This Row],[10 AP]]</f>
        <v>45328</v>
      </c>
      <c r="G453" s="5">
        <v>0</v>
      </c>
      <c r="H453" s="1">
        <v>0</v>
      </c>
      <c r="I453" s="5">
        <f>+Tabla2[[#This Row],[15 VEN]]+Tabla2[[#This Row],[15 AP]]</f>
        <v>0</v>
      </c>
      <c r="J453" s="5">
        <v>0</v>
      </c>
      <c r="K453" s="1">
        <v>0</v>
      </c>
      <c r="L453" s="5">
        <f>+Tabla2[[#This Row],[30 VEN.]]+Tabla2[[#This Row],[30 AP]]</f>
        <v>0</v>
      </c>
      <c r="M453" s="5">
        <v>2</v>
      </c>
      <c r="N453" s="1">
        <v>6</v>
      </c>
      <c r="O453" s="5">
        <f>+Tabla2[[#This Row],[45 VEN.]]+Tabla2[[#This Row],[45 AP]]</f>
        <v>8</v>
      </c>
      <c r="P453" s="2">
        <f>+Tabla2[[#This Row],[45 TOT]]+Tabla2[[#This Row],[30 TOT ]]+Tabla2[[#This Row],[15 TOT]]+Tabla2[[#This Row],[10 TOT]]</f>
        <v>45336</v>
      </c>
      <c r="Q453" s="5">
        <v>8</v>
      </c>
      <c r="R453" s="5">
        <v>0</v>
      </c>
      <c r="S453" s="5">
        <v>8</v>
      </c>
      <c r="T453" s="4"/>
      <c r="U453" s="4"/>
      <c r="V453" s="4"/>
      <c r="W453" s="4"/>
    </row>
    <row r="454" spans="1:23" x14ac:dyDescent="0.25">
      <c r="A454" s="7">
        <v>2017</v>
      </c>
      <c r="B454" s="4" t="s">
        <v>39</v>
      </c>
      <c r="C454" s="4" t="s">
        <v>7</v>
      </c>
      <c r="D454" s="5">
        <v>9506</v>
      </c>
      <c r="E454" s="1">
        <v>229</v>
      </c>
      <c r="F454" s="5">
        <f>+Tabla2[[#This Row],[10 VEN.]]+Tabla2[[#This Row],[10 AP]]</f>
        <v>9735</v>
      </c>
      <c r="G454" s="5">
        <v>37</v>
      </c>
      <c r="H454" s="1">
        <v>214</v>
      </c>
      <c r="I454" s="5">
        <f>+Tabla2[[#This Row],[15 VEN]]+Tabla2[[#This Row],[15 AP]]</f>
        <v>251</v>
      </c>
      <c r="J454" s="5">
        <v>0</v>
      </c>
      <c r="K454" s="1">
        <v>4</v>
      </c>
      <c r="L454" s="5">
        <f>+Tabla2[[#This Row],[30 VEN.]]+Tabla2[[#This Row],[30 AP]]</f>
        <v>4</v>
      </c>
      <c r="M454" s="5">
        <v>4</v>
      </c>
      <c r="N454" s="1">
        <v>0</v>
      </c>
      <c r="O454" s="5">
        <f>+Tabla2[[#This Row],[45 VEN.]]+Tabla2[[#This Row],[45 AP]]</f>
        <v>4</v>
      </c>
      <c r="P454" s="2">
        <f>+Tabla2[[#This Row],[45 TOT]]+Tabla2[[#This Row],[30 TOT ]]+Tabla2[[#This Row],[15 TOT]]+Tabla2[[#This Row],[10 TOT]]</f>
        <v>9994</v>
      </c>
      <c r="Q454" s="5">
        <v>1175</v>
      </c>
      <c r="R454" s="5">
        <v>19</v>
      </c>
      <c r="S454" s="5">
        <v>1194</v>
      </c>
      <c r="T454" s="4"/>
      <c r="U454" s="4"/>
      <c r="V454" s="4"/>
      <c r="W454" s="4"/>
    </row>
    <row r="455" spans="1:23" x14ac:dyDescent="0.25">
      <c r="A455" s="7">
        <v>2017</v>
      </c>
      <c r="B455" s="4" t="s">
        <v>39</v>
      </c>
      <c r="C455" s="4" t="s">
        <v>3</v>
      </c>
      <c r="D455" s="5">
        <v>0</v>
      </c>
      <c r="E455" s="1">
        <v>0</v>
      </c>
      <c r="F455" s="5">
        <f>+Tabla2[[#This Row],[10 VEN.]]+Tabla2[[#This Row],[10 AP]]</f>
        <v>0</v>
      </c>
      <c r="G455" s="5">
        <v>0</v>
      </c>
      <c r="H455" s="1">
        <v>33</v>
      </c>
      <c r="I455" s="5">
        <f>+Tabla2[[#This Row],[15 VEN]]+Tabla2[[#This Row],[15 AP]]</f>
        <v>33</v>
      </c>
      <c r="J455" s="5">
        <v>0</v>
      </c>
      <c r="K455" s="1">
        <v>0</v>
      </c>
      <c r="L455" s="5">
        <f>+Tabla2[[#This Row],[30 VEN.]]+Tabla2[[#This Row],[30 AP]]</f>
        <v>0</v>
      </c>
      <c r="M455" s="5">
        <v>0</v>
      </c>
      <c r="N455" s="1">
        <v>0</v>
      </c>
      <c r="O455" s="5">
        <f>+Tabla2[[#This Row],[45 VEN.]]+Tabla2[[#This Row],[45 AP]]</f>
        <v>0</v>
      </c>
      <c r="P455" s="2">
        <f>+Tabla2[[#This Row],[45 TOT]]+Tabla2[[#This Row],[30 TOT ]]+Tabla2[[#This Row],[15 TOT]]+Tabla2[[#This Row],[10 TOT]]</f>
        <v>33</v>
      </c>
      <c r="Q455" s="5">
        <v>0</v>
      </c>
      <c r="R455" s="5">
        <v>0</v>
      </c>
      <c r="S455" s="5">
        <v>0</v>
      </c>
      <c r="T455" s="4"/>
      <c r="U455" s="4"/>
      <c r="V455" s="4"/>
      <c r="W455" s="4"/>
    </row>
    <row r="456" spans="1:23" x14ac:dyDescent="0.25">
      <c r="A456" s="7">
        <v>2017</v>
      </c>
      <c r="B456" s="4" t="s">
        <v>40</v>
      </c>
      <c r="C456" s="4" t="s">
        <v>8</v>
      </c>
      <c r="D456" s="5">
        <v>138523</v>
      </c>
      <c r="E456" s="1">
        <v>1192</v>
      </c>
      <c r="F456" s="5">
        <f>+Tabla2[[#This Row],[10 VEN.]]+Tabla2[[#This Row],[10 AP]]</f>
        <v>139715</v>
      </c>
      <c r="G456" s="5">
        <v>33</v>
      </c>
      <c r="H456" s="1">
        <v>150</v>
      </c>
      <c r="I456" s="5">
        <f>+Tabla2[[#This Row],[15 VEN]]+Tabla2[[#This Row],[15 AP]]</f>
        <v>183</v>
      </c>
      <c r="J456" s="5">
        <v>0</v>
      </c>
      <c r="K456" s="1">
        <v>0</v>
      </c>
      <c r="L456" s="5">
        <f>+Tabla2[[#This Row],[30 VEN.]]+Tabla2[[#This Row],[30 AP]]</f>
        <v>0</v>
      </c>
      <c r="M456" s="5">
        <v>33</v>
      </c>
      <c r="N456" s="1">
        <v>2</v>
      </c>
      <c r="O456" s="5">
        <f>+Tabla2[[#This Row],[45 VEN.]]+Tabla2[[#This Row],[45 AP]]</f>
        <v>35</v>
      </c>
      <c r="P456" s="2">
        <f>+Tabla2[[#This Row],[45 TOT]]+Tabla2[[#This Row],[30 TOT ]]+Tabla2[[#This Row],[15 TOT]]+Tabla2[[#This Row],[10 TOT]]</f>
        <v>139933</v>
      </c>
      <c r="Q456" s="5">
        <v>1524</v>
      </c>
      <c r="R456" s="5">
        <v>0</v>
      </c>
      <c r="S456" s="5">
        <v>1524</v>
      </c>
      <c r="T456" s="4"/>
      <c r="U456" s="4"/>
      <c r="V456" s="4"/>
      <c r="W456" s="4"/>
    </row>
    <row r="457" spans="1:23" x14ac:dyDescent="0.25">
      <c r="A457" s="7">
        <v>2017</v>
      </c>
      <c r="B457" s="4" t="s">
        <v>40</v>
      </c>
      <c r="C457" s="4" t="s">
        <v>30</v>
      </c>
      <c r="D457" s="5">
        <v>54334</v>
      </c>
      <c r="E457" s="1">
        <v>1718</v>
      </c>
      <c r="F457" s="5">
        <f>+Tabla2[[#This Row],[10 VEN.]]+Tabla2[[#This Row],[10 AP]]</f>
        <v>56052</v>
      </c>
      <c r="G457" s="5">
        <v>38</v>
      </c>
      <c r="H457" s="1">
        <v>44</v>
      </c>
      <c r="I457" s="5">
        <f>+Tabla2[[#This Row],[15 VEN]]+Tabla2[[#This Row],[15 AP]]</f>
        <v>82</v>
      </c>
      <c r="J457" s="5">
        <v>0</v>
      </c>
      <c r="K457" s="1">
        <v>0</v>
      </c>
      <c r="L457" s="5">
        <f>+Tabla2[[#This Row],[30 VEN.]]+Tabla2[[#This Row],[30 AP]]</f>
        <v>0</v>
      </c>
      <c r="M457" s="5">
        <v>81</v>
      </c>
      <c r="N457" s="1">
        <v>8</v>
      </c>
      <c r="O457" s="5">
        <f>+Tabla2[[#This Row],[45 VEN.]]+Tabla2[[#This Row],[45 AP]]</f>
        <v>89</v>
      </c>
      <c r="P457" s="2">
        <f>+Tabla2[[#This Row],[45 TOT]]+Tabla2[[#This Row],[30 TOT ]]+Tabla2[[#This Row],[15 TOT]]+Tabla2[[#This Row],[10 TOT]]</f>
        <v>56223</v>
      </c>
      <c r="Q457" s="5">
        <v>2453</v>
      </c>
      <c r="R457" s="5">
        <v>37</v>
      </c>
      <c r="S457" s="5">
        <v>2490</v>
      </c>
      <c r="T457" s="4"/>
      <c r="U457" s="4"/>
      <c r="V457" s="4"/>
      <c r="W457" s="4"/>
    </row>
    <row r="458" spans="1:23" x14ac:dyDescent="0.25">
      <c r="A458" s="7">
        <v>2017</v>
      </c>
      <c r="B458" s="4" t="s">
        <v>40</v>
      </c>
      <c r="C458" s="4" t="s">
        <v>13</v>
      </c>
      <c r="D458" s="5">
        <v>50743</v>
      </c>
      <c r="E458" s="1">
        <v>974</v>
      </c>
      <c r="F458" s="5">
        <f>+Tabla2[[#This Row],[10 VEN.]]+Tabla2[[#This Row],[10 AP]]</f>
        <v>51717</v>
      </c>
      <c r="G458" s="5">
        <v>9</v>
      </c>
      <c r="H458" s="1">
        <v>59</v>
      </c>
      <c r="I458" s="5">
        <f>+Tabla2[[#This Row],[15 VEN]]+Tabla2[[#This Row],[15 AP]]</f>
        <v>68</v>
      </c>
      <c r="J458" s="5">
        <v>0</v>
      </c>
      <c r="K458" s="1">
        <v>6</v>
      </c>
      <c r="L458" s="5">
        <f>+Tabla2[[#This Row],[30 VEN.]]+Tabla2[[#This Row],[30 AP]]</f>
        <v>6</v>
      </c>
      <c r="M458" s="5">
        <v>308</v>
      </c>
      <c r="N458" s="1">
        <v>0</v>
      </c>
      <c r="O458" s="5">
        <f>+Tabla2[[#This Row],[45 VEN.]]+Tabla2[[#This Row],[45 AP]]</f>
        <v>308</v>
      </c>
      <c r="P458" s="2">
        <f>+Tabla2[[#This Row],[45 TOT]]+Tabla2[[#This Row],[30 TOT ]]+Tabla2[[#This Row],[15 TOT]]+Tabla2[[#This Row],[10 TOT]]</f>
        <v>52099</v>
      </c>
      <c r="Q458" s="5">
        <v>1714</v>
      </c>
      <c r="R458" s="5">
        <v>126</v>
      </c>
      <c r="S458" s="5">
        <v>1840</v>
      </c>
      <c r="T458" s="4"/>
      <c r="U458" s="4"/>
      <c r="V458" s="4"/>
      <c r="W458" s="4"/>
    </row>
    <row r="459" spans="1:23" x14ac:dyDescent="0.25">
      <c r="A459" s="7">
        <v>2017</v>
      </c>
      <c r="B459" s="4" t="s">
        <v>40</v>
      </c>
      <c r="C459" s="4" t="s">
        <v>18</v>
      </c>
      <c r="D459" s="5">
        <v>85645</v>
      </c>
      <c r="E459" s="1">
        <v>2351</v>
      </c>
      <c r="F459" s="5">
        <f>+Tabla2[[#This Row],[10 VEN.]]+Tabla2[[#This Row],[10 AP]]</f>
        <v>87996</v>
      </c>
      <c r="G459" s="5">
        <v>31</v>
      </c>
      <c r="H459" s="1">
        <v>148</v>
      </c>
      <c r="I459" s="5">
        <f>+Tabla2[[#This Row],[15 VEN]]+Tabla2[[#This Row],[15 AP]]</f>
        <v>179</v>
      </c>
      <c r="J459" s="5">
        <v>0</v>
      </c>
      <c r="K459" s="1">
        <v>0</v>
      </c>
      <c r="L459" s="5">
        <f>+Tabla2[[#This Row],[30 VEN.]]+Tabla2[[#This Row],[30 AP]]</f>
        <v>0</v>
      </c>
      <c r="M459" s="5">
        <v>3</v>
      </c>
      <c r="N459" s="1">
        <v>3</v>
      </c>
      <c r="O459" s="5">
        <f>+Tabla2[[#This Row],[45 VEN.]]+Tabla2[[#This Row],[45 AP]]</f>
        <v>6</v>
      </c>
      <c r="P459" s="2">
        <f>+Tabla2[[#This Row],[45 TOT]]+Tabla2[[#This Row],[30 TOT ]]+Tabla2[[#This Row],[15 TOT]]+Tabla2[[#This Row],[10 TOT]]</f>
        <v>88181</v>
      </c>
      <c r="Q459" s="5">
        <v>937</v>
      </c>
      <c r="R459" s="5">
        <v>0</v>
      </c>
      <c r="S459" s="5">
        <v>937</v>
      </c>
      <c r="T459" s="4"/>
      <c r="U459" s="4"/>
      <c r="V459" s="4"/>
      <c r="W459" s="4"/>
    </row>
    <row r="460" spans="1:23" x14ac:dyDescent="0.25">
      <c r="A460" s="7">
        <v>2017</v>
      </c>
      <c r="B460" s="4" t="s">
        <v>40</v>
      </c>
      <c r="C460" s="4" t="s">
        <v>27</v>
      </c>
      <c r="D460" s="5">
        <v>81723</v>
      </c>
      <c r="E460" s="1">
        <v>481</v>
      </c>
      <c r="F460" s="5">
        <f>+Tabla2[[#This Row],[10 VEN.]]+Tabla2[[#This Row],[10 AP]]</f>
        <v>82204</v>
      </c>
      <c r="G460" s="5">
        <v>95</v>
      </c>
      <c r="H460" s="1">
        <v>231</v>
      </c>
      <c r="I460" s="5">
        <f>+Tabla2[[#This Row],[15 VEN]]+Tabla2[[#This Row],[15 AP]]</f>
        <v>326</v>
      </c>
      <c r="J460" s="5">
        <v>0</v>
      </c>
      <c r="K460" s="1">
        <v>0</v>
      </c>
      <c r="L460" s="5">
        <f>+Tabla2[[#This Row],[30 VEN.]]+Tabla2[[#This Row],[30 AP]]</f>
        <v>0</v>
      </c>
      <c r="M460" s="5">
        <v>12</v>
      </c>
      <c r="N460" s="1">
        <v>0</v>
      </c>
      <c r="O460" s="5">
        <f>+Tabla2[[#This Row],[45 VEN.]]+Tabla2[[#This Row],[45 AP]]</f>
        <v>12</v>
      </c>
      <c r="P460" s="2">
        <f>+Tabla2[[#This Row],[45 TOT]]+Tabla2[[#This Row],[30 TOT ]]+Tabla2[[#This Row],[15 TOT]]+Tabla2[[#This Row],[10 TOT]]</f>
        <v>82542</v>
      </c>
      <c r="Q460" s="5">
        <v>674</v>
      </c>
      <c r="R460" s="5">
        <v>0</v>
      </c>
      <c r="S460" s="5">
        <v>674</v>
      </c>
      <c r="T460" s="4"/>
      <c r="U460" s="4"/>
      <c r="V460" s="4"/>
      <c r="W460" s="4"/>
    </row>
    <row r="461" spans="1:23" x14ac:dyDescent="0.25">
      <c r="A461" s="7">
        <v>2017</v>
      </c>
      <c r="B461" s="4" t="s">
        <v>40</v>
      </c>
      <c r="C461" s="4" t="s">
        <v>5</v>
      </c>
      <c r="D461" s="5">
        <v>45878</v>
      </c>
      <c r="E461" s="1">
        <v>30101</v>
      </c>
      <c r="F461" s="5">
        <f>+Tabla2[[#This Row],[10 VEN.]]+Tabla2[[#This Row],[10 AP]]</f>
        <v>75979</v>
      </c>
      <c r="G461" s="5">
        <v>24</v>
      </c>
      <c r="H461" s="1">
        <v>165</v>
      </c>
      <c r="I461" s="5">
        <f>+Tabla2[[#This Row],[15 VEN]]+Tabla2[[#This Row],[15 AP]]</f>
        <v>189</v>
      </c>
      <c r="J461" s="5">
        <v>0</v>
      </c>
      <c r="K461" s="1">
        <v>0</v>
      </c>
      <c r="L461" s="5">
        <f>+Tabla2[[#This Row],[30 VEN.]]+Tabla2[[#This Row],[30 AP]]</f>
        <v>0</v>
      </c>
      <c r="M461" s="5">
        <v>29</v>
      </c>
      <c r="N461" s="1">
        <v>49</v>
      </c>
      <c r="O461" s="5">
        <f>+Tabla2[[#This Row],[45 VEN.]]+Tabla2[[#This Row],[45 AP]]</f>
        <v>78</v>
      </c>
      <c r="P461" s="2">
        <f>+Tabla2[[#This Row],[45 TOT]]+Tabla2[[#This Row],[30 TOT ]]+Tabla2[[#This Row],[15 TOT]]+Tabla2[[#This Row],[10 TOT]]</f>
        <v>76246</v>
      </c>
      <c r="Q461" s="5">
        <v>186</v>
      </c>
      <c r="R461" s="5">
        <v>0</v>
      </c>
      <c r="S461" s="5">
        <v>186</v>
      </c>
      <c r="T461" s="4"/>
      <c r="U461" s="4"/>
      <c r="V461" s="4"/>
      <c r="W461" s="4"/>
    </row>
    <row r="462" spans="1:23" x14ac:dyDescent="0.25">
      <c r="A462" s="7">
        <v>2017</v>
      </c>
      <c r="B462" s="4" t="s">
        <v>40</v>
      </c>
      <c r="C462" s="4" t="s">
        <v>9</v>
      </c>
      <c r="D462" s="5">
        <v>167178</v>
      </c>
      <c r="E462" s="1">
        <v>3390</v>
      </c>
      <c r="F462" s="5">
        <f>+Tabla2[[#This Row],[10 VEN.]]+Tabla2[[#This Row],[10 AP]]</f>
        <v>170568</v>
      </c>
      <c r="G462" s="5">
        <v>32</v>
      </c>
      <c r="H462" s="1">
        <v>139</v>
      </c>
      <c r="I462" s="5">
        <f>+Tabla2[[#This Row],[15 VEN]]+Tabla2[[#This Row],[15 AP]]</f>
        <v>171</v>
      </c>
      <c r="J462" s="5">
        <v>0</v>
      </c>
      <c r="K462" s="1">
        <v>5</v>
      </c>
      <c r="L462" s="5">
        <f>+Tabla2[[#This Row],[30 VEN.]]+Tabla2[[#This Row],[30 AP]]</f>
        <v>5</v>
      </c>
      <c r="M462" s="5">
        <v>10</v>
      </c>
      <c r="N462" s="1">
        <v>3</v>
      </c>
      <c r="O462" s="5">
        <f>+Tabla2[[#This Row],[45 VEN.]]+Tabla2[[#This Row],[45 AP]]</f>
        <v>13</v>
      </c>
      <c r="P462" s="2">
        <f>+Tabla2[[#This Row],[45 TOT]]+Tabla2[[#This Row],[30 TOT ]]+Tabla2[[#This Row],[15 TOT]]+Tabla2[[#This Row],[10 TOT]]</f>
        <v>170757</v>
      </c>
      <c r="Q462" s="5">
        <v>0</v>
      </c>
      <c r="R462" s="5">
        <v>0</v>
      </c>
      <c r="S462" s="5">
        <v>0</v>
      </c>
      <c r="T462" s="4"/>
      <c r="U462" s="4"/>
      <c r="V462" s="4"/>
      <c r="W462" s="4"/>
    </row>
    <row r="463" spans="1:23" x14ac:dyDescent="0.25">
      <c r="A463" s="7">
        <v>2017</v>
      </c>
      <c r="B463" s="4" t="s">
        <v>40</v>
      </c>
      <c r="C463" s="4" t="s">
        <v>15</v>
      </c>
      <c r="D463" s="5">
        <v>49552</v>
      </c>
      <c r="E463" s="1">
        <v>5881</v>
      </c>
      <c r="F463" s="5">
        <f>+Tabla2[[#This Row],[10 VEN.]]+Tabla2[[#This Row],[10 AP]]</f>
        <v>55433</v>
      </c>
      <c r="G463" s="5">
        <v>56</v>
      </c>
      <c r="H463" s="1">
        <v>91</v>
      </c>
      <c r="I463" s="5">
        <f>+Tabla2[[#This Row],[15 VEN]]+Tabla2[[#This Row],[15 AP]]</f>
        <v>147</v>
      </c>
      <c r="J463" s="5">
        <v>0</v>
      </c>
      <c r="K463" s="1">
        <v>30</v>
      </c>
      <c r="L463" s="5">
        <f>+Tabla2[[#This Row],[30 VEN.]]+Tabla2[[#This Row],[30 AP]]</f>
        <v>30</v>
      </c>
      <c r="M463" s="5">
        <v>27</v>
      </c>
      <c r="N463" s="1">
        <v>5</v>
      </c>
      <c r="O463" s="5">
        <f>+Tabla2[[#This Row],[45 VEN.]]+Tabla2[[#This Row],[45 AP]]</f>
        <v>32</v>
      </c>
      <c r="P463" s="2">
        <f>+Tabla2[[#This Row],[45 TOT]]+Tabla2[[#This Row],[30 TOT ]]+Tabla2[[#This Row],[15 TOT]]+Tabla2[[#This Row],[10 TOT]]</f>
        <v>55642</v>
      </c>
      <c r="Q463" s="5">
        <v>221</v>
      </c>
      <c r="R463" s="5">
        <v>0</v>
      </c>
      <c r="S463" s="5">
        <v>221</v>
      </c>
      <c r="T463" s="4"/>
      <c r="U463" s="4"/>
      <c r="V463" s="4"/>
      <c r="W463" s="4"/>
    </row>
    <row r="464" spans="1:23" x14ac:dyDescent="0.25">
      <c r="A464" s="7">
        <v>2017</v>
      </c>
      <c r="B464" s="4" t="s">
        <v>40</v>
      </c>
      <c r="C464" s="4" t="s">
        <v>17</v>
      </c>
      <c r="D464" s="5">
        <v>47377</v>
      </c>
      <c r="E464" s="1">
        <v>4978</v>
      </c>
      <c r="F464" s="5">
        <f>+Tabla2[[#This Row],[10 VEN.]]+Tabla2[[#This Row],[10 AP]]</f>
        <v>52355</v>
      </c>
      <c r="G464" s="5">
        <v>23</v>
      </c>
      <c r="H464" s="1">
        <v>95</v>
      </c>
      <c r="I464" s="5">
        <f>+Tabla2[[#This Row],[15 VEN]]+Tabla2[[#This Row],[15 AP]]</f>
        <v>118</v>
      </c>
      <c r="J464" s="5">
        <v>0</v>
      </c>
      <c r="K464" s="1">
        <v>53</v>
      </c>
      <c r="L464" s="5">
        <f>+Tabla2[[#This Row],[30 VEN.]]+Tabla2[[#This Row],[30 AP]]</f>
        <v>53</v>
      </c>
      <c r="M464" s="5">
        <v>49</v>
      </c>
      <c r="N464" s="1">
        <v>16</v>
      </c>
      <c r="O464" s="5">
        <f>+Tabla2[[#This Row],[45 VEN.]]+Tabla2[[#This Row],[45 AP]]</f>
        <v>65</v>
      </c>
      <c r="P464" s="2">
        <f>+Tabla2[[#This Row],[45 TOT]]+Tabla2[[#This Row],[30 TOT ]]+Tabla2[[#This Row],[15 TOT]]+Tabla2[[#This Row],[10 TOT]]</f>
        <v>52591</v>
      </c>
      <c r="Q464" s="5">
        <v>77</v>
      </c>
      <c r="R464" s="5">
        <v>1</v>
      </c>
      <c r="S464" s="5">
        <v>78</v>
      </c>
      <c r="T464" s="4"/>
      <c r="U464" s="4"/>
      <c r="V464" s="4"/>
      <c r="W464" s="4"/>
    </row>
    <row r="465" spans="1:23" x14ac:dyDescent="0.25">
      <c r="A465" s="7">
        <v>2017</v>
      </c>
      <c r="B465" s="4" t="s">
        <v>40</v>
      </c>
      <c r="C465" s="4" t="s">
        <v>6</v>
      </c>
      <c r="D465" s="5">
        <v>202574</v>
      </c>
      <c r="E465" s="1">
        <v>18676</v>
      </c>
      <c r="F465" s="5">
        <f>+Tabla2[[#This Row],[10 VEN.]]+Tabla2[[#This Row],[10 AP]]</f>
        <v>221250</v>
      </c>
      <c r="G465" s="5">
        <v>16</v>
      </c>
      <c r="H465" s="1">
        <v>217</v>
      </c>
      <c r="I465" s="5">
        <f>+Tabla2[[#This Row],[15 VEN]]+Tabla2[[#This Row],[15 AP]]</f>
        <v>233</v>
      </c>
      <c r="J465" s="5">
        <v>0</v>
      </c>
      <c r="K465" s="1">
        <v>0</v>
      </c>
      <c r="L465" s="5">
        <f>+Tabla2[[#This Row],[30 VEN.]]+Tabla2[[#This Row],[30 AP]]</f>
        <v>0</v>
      </c>
      <c r="M465" s="5">
        <v>36</v>
      </c>
      <c r="N465" s="1">
        <v>7</v>
      </c>
      <c r="O465" s="5">
        <f>+Tabla2[[#This Row],[45 VEN.]]+Tabla2[[#This Row],[45 AP]]</f>
        <v>43</v>
      </c>
      <c r="P465" s="2">
        <f>+Tabla2[[#This Row],[45 TOT]]+Tabla2[[#This Row],[30 TOT ]]+Tabla2[[#This Row],[15 TOT]]+Tabla2[[#This Row],[10 TOT]]</f>
        <v>221526</v>
      </c>
      <c r="Q465" s="5">
        <v>0</v>
      </c>
      <c r="R465" s="5">
        <v>0</v>
      </c>
      <c r="S465" s="5">
        <v>0</v>
      </c>
      <c r="T465" s="4"/>
      <c r="U465" s="4"/>
      <c r="V465" s="4"/>
      <c r="W465" s="4"/>
    </row>
    <row r="466" spans="1:23" x14ac:dyDescent="0.25">
      <c r="A466" s="7">
        <v>2017</v>
      </c>
      <c r="B466" s="4" t="s">
        <v>40</v>
      </c>
      <c r="C466" s="4" t="s">
        <v>64</v>
      </c>
      <c r="D466" s="5">
        <v>194695</v>
      </c>
      <c r="E466" s="1">
        <v>1332</v>
      </c>
      <c r="F466" s="5">
        <f>+Tabla2[[#This Row],[10 VEN.]]+Tabla2[[#This Row],[10 AP]]</f>
        <v>196027</v>
      </c>
      <c r="G466" s="5">
        <v>19</v>
      </c>
      <c r="H466" s="1">
        <v>606</v>
      </c>
      <c r="I466" s="5">
        <f>+Tabla2[[#This Row],[15 VEN]]+Tabla2[[#This Row],[15 AP]]</f>
        <v>625</v>
      </c>
      <c r="J466" s="5">
        <v>0</v>
      </c>
      <c r="K466" s="1">
        <v>0</v>
      </c>
      <c r="L466" s="5">
        <f>+Tabla2[[#This Row],[30 VEN.]]+Tabla2[[#This Row],[30 AP]]</f>
        <v>0</v>
      </c>
      <c r="M466" s="5">
        <v>36</v>
      </c>
      <c r="N466" s="1">
        <v>4</v>
      </c>
      <c r="O466" s="5">
        <f>+Tabla2[[#This Row],[45 VEN.]]+Tabla2[[#This Row],[45 AP]]</f>
        <v>40</v>
      </c>
      <c r="P466" s="2">
        <f>+Tabla2[[#This Row],[45 TOT]]+Tabla2[[#This Row],[30 TOT ]]+Tabla2[[#This Row],[15 TOT]]+Tabla2[[#This Row],[10 TOT]]</f>
        <v>196692</v>
      </c>
      <c r="Q466" s="5">
        <v>1</v>
      </c>
      <c r="R466" s="5">
        <v>0</v>
      </c>
      <c r="S466" s="5">
        <v>1</v>
      </c>
      <c r="T466" s="4"/>
      <c r="U466" s="4"/>
      <c r="V466" s="4"/>
      <c r="W466" s="4"/>
    </row>
    <row r="467" spans="1:23" x14ac:dyDescent="0.25">
      <c r="A467" s="7">
        <v>2017</v>
      </c>
      <c r="B467" s="4" t="s">
        <v>40</v>
      </c>
      <c r="C467" s="4" t="s">
        <v>7</v>
      </c>
      <c r="D467" s="5">
        <v>79558</v>
      </c>
      <c r="E467" s="1">
        <v>450</v>
      </c>
      <c r="F467" s="5">
        <f>+Tabla2[[#This Row],[10 VEN.]]+Tabla2[[#This Row],[10 AP]]</f>
        <v>80008</v>
      </c>
      <c r="G467" s="5">
        <v>0</v>
      </c>
      <c r="H467" s="1">
        <v>798</v>
      </c>
      <c r="I467" s="5">
        <f>+Tabla2[[#This Row],[15 VEN]]+Tabla2[[#This Row],[15 AP]]</f>
        <v>798</v>
      </c>
      <c r="J467" s="5">
        <v>0</v>
      </c>
      <c r="K467" s="1">
        <v>0</v>
      </c>
      <c r="L467" s="5">
        <f>+Tabla2[[#This Row],[30 VEN.]]+Tabla2[[#This Row],[30 AP]]</f>
        <v>0</v>
      </c>
      <c r="M467" s="5">
        <v>251</v>
      </c>
      <c r="N467" s="1">
        <v>3</v>
      </c>
      <c r="O467" s="5">
        <f>+Tabla2[[#This Row],[45 VEN.]]+Tabla2[[#This Row],[45 AP]]</f>
        <v>254</v>
      </c>
      <c r="P467" s="2">
        <f>+Tabla2[[#This Row],[45 TOT]]+Tabla2[[#This Row],[30 TOT ]]+Tabla2[[#This Row],[15 TOT]]+Tabla2[[#This Row],[10 TOT]]</f>
        <v>81060</v>
      </c>
      <c r="Q467" s="5">
        <v>3739</v>
      </c>
      <c r="R467" s="5">
        <v>0</v>
      </c>
      <c r="S467" s="5">
        <v>3739</v>
      </c>
      <c r="T467" s="4"/>
      <c r="U467" s="4"/>
      <c r="V467" s="4"/>
      <c r="W467" s="4"/>
    </row>
    <row r="468" spans="1:23" x14ac:dyDescent="0.25">
      <c r="A468" s="7">
        <v>2017</v>
      </c>
      <c r="B468" s="4" t="s">
        <v>40</v>
      </c>
      <c r="C468" s="4" t="s">
        <v>23</v>
      </c>
      <c r="D468" s="5">
        <v>7394</v>
      </c>
      <c r="E468" s="1">
        <v>85</v>
      </c>
      <c r="F468" s="5">
        <f>+Tabla2[[#This Row],[10 VEN.]]+Tabla2[[#This Row],[10 AP]]</f>
        <v>7479</v>
      </c>
      <c r="G468" s="5">
        <v>56</v>
      </c>
      <c r="H468" s="1">
        <v>110</v>
      </c>
      <c r="I468" s="5">
        <f>+Tabla2[[#This Row],[15 VEN]]+Tabla2[[#This Row],[15 AP]]</f>
        <v>166</v>
      </c>
      <c r="J468" s="5">
        <v>0</v>
      </c>
      <c r="K468" s="1">
        <v>0</v>
      </c>
      <c r="L468" s="5">
        <f>+Tabla2[[#This Row],[30 VEN.]]+Tabla2[[#This Row],[30 AP]]</f>
        <v>0</v>
      </c>
      <c r="M468" s="5">
        <v>199</v>
      </c>
      <c r="N468" s="1">
        <v>0</v>
      </c>
      <c r="O468" s="5">
        <f>+Tabla2[[#This Row],[45 VEN.]]+Tabla2[[#This Row],[45 AP]]</f>
        <v>199</v>
      </c>
      <c r="P468" s="2">
        <f>+Tabla2[[#This Row],[45 TOT]]+Tabla2[[#This Row],[30 TOT ]]+Tabla2[[#This Row],[15 TOT]]+Tabla2[[#This Row],[10 TOT]]</f>
        <v>7844</v>
      </c>
      <c r="Q468" s="5">
        <v>4193</v>
      </c>
      <c r="R468" s="5">
        <v>0</v>
      </c>
      <c r="S468" s="5">
        <v>4193</v>
      </c>
      <c r="T468" s="4"/>
      <c r="U468" s="4"/>
      <c r="V468" s="4"/>
      <c r="W468" s="4"/>
    </row>
    <row r="469" spans="1:23" x14ac:dyDescent="0.25">
      <c r="A469" s="7">
        <v>2017</v>
      </c>
      <c r="B469" s="4" t="s">
        <v>40</v>
      </c>
      <c r="C469" s="4" t="s">
        <v>45</v>
      </c>
      <c r="D469" s="5">
        <v>0</v>
      </c>
      <c r="E469" s="1">
        <v>0</v>
      </c>
      <c r="F469" s="5">
        <f>+Tabla2[[#This Row],[10 VEN.]]+Tabla2[[#This Row],[10 AP]]</f>
        <v>0</v>
      </c>
      <c r="G469" s="5">
        <v>7</v>
      </c>
      <c r="H469" s="1">
        <v>22</v>
      </c>
      <c r="I469" s="5">
        <f>+Tabla2[[#This Row],[15 VEN]]+Tabla2[[#This Row],[15 AP]]</f>
        <v>29</v>
      </c>
      <c r="J469" s="5">
        <v>0</v>
      </c>
      <c r="K469" s="1">
        <v>0</v>
      </c>
      <c r="L469" s="5">
        <f>+Tabla2[[#This Row],[30 VEN.]]+Tabla2[[#This Row],[30 AP]]</f>
        <v>0</v>
      </c>
      <c r="M469" s="5">
        <v>0</v>
      </c>
      <c r="N469" s="1">
        <v>0</v>
      </c>
      <c r="O469" s="5">
        <f>+Tabla2[[#This Row],[45 VEN.]]+Tabla2[[#This Row],[45 AP]]</f>
        <v>0</v>
      </c>
      <c r="P469" s="2">
        <f>+Tabla2[[#This Row],[45 TOT]]+Tabla2[[#This Row],[30 TOT ]]+Tabla2[[#This Row],[15 TOT]]+Tabla2[[#This Row],[10 TOT]]</f>
        <v>29</v>
      </c>
      <c r="Q469" s="5">
        <v>0</v>
      </c>
      <c r="R469" s="5">
        <v>0</v>
      </c>
      <c r="S469" s="5">
        <v>0</v>
      </c>
      <c r="T469" s="4"/>
      <c r="U469" s="4"/>
      <c r="V469" s="4"/>
      <c r="W469" s="4"/>
    </row>
    <row r="470" spans="1:23" x14ac:dyDescent="0.25">
      <c r="A470" s="7">
        <v>2017</v>
      </c>
      <c r="B470" s="4" t="s">
        <v>40</v>
      </c>
      <c r="C470" s="4" t="s">
        <v>3</v>
      </c>
      <c r="D470" s="5">
        <v>573</v>
      </c>
      <c r="E470" s="1">
        <v>103</v>
      </c>
      <c r="F470" s="5">
        <f>+Tabla2[[#This Row],[10 VEN.]]+Tabla2[[#This Row],[10 AP]]</f>
        <v>676</v>
      </c>
      <c r="G470" s="5">
        <v>18</v>
      </c>
      <c r="H470" s="1">
        <v>326</v>
      </c>
      <c r="I470" s="5">
        <f>+Tabla2[[#This Row],[15 VEN]]+Tabla2[[#This Row],[15 AP]]</f>
        <v>344</v>
      </c>
      <c r="J470" s="5">
        <v>0</v>
      </c>
      <c r="K470" s="1">
        <v>0</v>
      </c>
      <c r="L470" s="5">
        <f>+Tabla2[[#This Row],[30 VEN.]]+Tabla2[[#This Row],[30 AP]]</f>
        <v>0</v>
      </c>
      <c r="M470" s="5">
        <v>0</v>
      </c>
      <c r="N470" s="1">
        <v>0</v>
      </c>
      <c r="O470" s="5">
        <f>+Tabla2[[#This Row],[45 VEN.]]+Tabla2[[#This Row],[45 AP]]</f>
        <v>0</v>
      </c>
      <c r="P470" s="2">
        <f>+Tabla2[[#This Row],[45 TOT]]+Tabla2[[#This Row],[30 TOT ]]+Tabla2[[#This Row],[15 TOT]]+Tabla2[[#This Row],[10 TOT]]</f>
        <v>1020</v>
      </c>
      <c r="Q470" s="5">
        <v>0</v>
      </c>
      <c r="R470" s="5">
        <v>0</v>
      </c>
      <c r="S470" s="5">
        <v>0</v>
      </c>
      <c r="T470" s="4"/>
      <c r="U470" s="4"/>
      <c r="V470" s="4"/>
      <c r="W470" s="4"/>
    </row>
    <row r="471" spans="1:23" x14ac:dyDescent="0.25">
      <c r="A471" s="7">
        <v>2017</v>
      </c>
      <c r="B471" s="4" t="s">
        <v>40</v>
      </c>
      <c r="C471" s="4" t="s">
        <v>25</v>
      </c>
      <c r="D471" s="5">
        <v>5646</v>
      </c>
      <c r="E471" s="1">
        <v>714</v>
      </c>
      <c r="F471" s="5">
        <f>+Tabla2[[#This Row],[10 VEN.]]+Tabla2[[#This Row],[10 AP]]</f>
        <v>6360</v>
      </c>
      <c r="G471" s="5">
        <v>0</v>
      </c>
      <c r="H471" s="1">
        <v>0</v>
      </c>
      <c r="I471" s="5">
        <f>+Tabla2[[#This Row],[15 VEN]]+Tabla2[[#This Row],[15 AP]]</f>
        <v>0</v>
      </c>
      <c r="J471" s="5">
        <v>0</v>
      </c>
      <c r="K471" s="1">
        <v>0</v>
      </c>
      <c r="L471" s="5">
        <f>+Tabla2[[#This Row],[30 VEN.]]+Tabla2[[#This Row],[30 AP]]</f>
        <v>0</v>
      </c>
      <c r="M471" s="5">
        <v>0</v>
      </c>
      <c r="N471" s="1">
        <v>0</v>
      </c>
      <c r="O471" s="5">
        <f>+Tabla2[[#This Row],[45 VEN.]]+Tabla2[[#This Row],[45 AP]]</f>
        <v>0</v>
      </c>
      <c r="P471" s="2">
        <f>+Tabla2[[#This Row],[45 TOT]]+Tabla2[[#This Row],[30 TOT ]]+Tabla2[[#This Row],[15 TOT]]+Tabla2[[#This Row],[10 TOT]]</f>
        <v>6360</v>
      </c>
      <c r="Q471" s="5">
        <v>0</v>
      </c>
      <c r="R471" s="5">
        <v>0</v>
      </c>
      <c r="S471" s="5">
        <v>0</v>
      </c>
      <c r="T471" s="4"/>
      <c r="U471" s="4"/>
      <c r="V471" s="4"/>
      <c r="W471" s="4"/>
    </row>
    <row r="472" spans="1:23" x14ac:dyDescent="0.25">
      <c r="A472" s="7">
        <v>2017</v>
      </c>
      <c r="B472" s="4" t="s">
        <v>41</v>
      </c>
      <c r="C472" s="4" t="s">
        <v>8</v>
      </c>
      <c r="D472" s="5">
        <v>105819</v>
      </c>
      <c r="E472" s="1">
        <v>3784</v>
      </c>
      <c r="F472" s="5">
        <f>+Tabla2[[#This Row],[10 VEN.]]+Tabla2[[#This Row],[10 AP]]</f>
        <v>109603</v>
      </c>
      <c r="G472" s="5">
        <v>19</v>
      </c>
      <c r="H472" s="1">
        <v>27</v>
      </c>
      <c r="I472" s="5">
        <f>+Tabla2[[#This Row],[15 VEN]]+Tabla2[[#This Row],[15 AP]]</f>
        <v>46</v>
      </c>
      <c r="J472" s="5">
        <v>0</v>
      </c>
      <c r="K472" s="1">
        <v>0</v>
      </c>
      <c r="L472" s="5">
        <f>+Tabla2[[#This Row],[30 VEN.]]+Tabla2[[#This Row],[30 AP]]</f>
        <v>0</v>
      </c>
      <c r="M472" s="5">
        <v>82</v>
      </c>
      <c r="N472" s="1">
        <v>2</v>
      </c>
      <c r="O472" s="5">
        <f>+Tabla2[[#This Row],[45 VEN.]]+Tabla2[[#This Row],[45 AP]]</f>
        <v>84</v>
      </c>
      <c r="P472" s="2">
        <f>+Tabla2[[#This Row],[45 TOT]]+Tabla2[[#This Row],[30 TOT ]]+Tabla2[[#This Row],[15 TOT]]+Tabla2[[#This Row],[10 TOT]]</f>
        <v>109733</v>
      </c>
      <c r="Q472" s="5">
        <v>968</v>
      </c>
      <c r="R472" s="5">
        <v>11</v>
      </c>
      <c r="S472" s="5">
        <v>979</v>
      </c>
      <c r="T472" s="4"/>
      <c r="U472" s="4"/>
      <c r="V472" s="4"/>
      <c r="W472" s="4"/>
    </row>
    <row r="473" spans="1:23" x14ac:dyDescent="0.25">
      <c r="A473" s="7">
        <v>2017</v>
      </c>
      <c r="B473" s="4" t="s">
        <v>41</v>
      </c>
      <c r="C473" s="4" t="s">
        <v>27</v>
      </c>
      <c r="D473" s="5">
        <v>191002</v>
      </c>
      <c r="E473" s="1">
        <v>5469</v>
      </c>
      <c r="F473" s="5">
        <f>+Tabla2[[#This Row],[10 VEN.]]+Tabla2[[#This Row],[10 AP]]</f>
        <v>196471</v>
      </c>
      <c r="G473" s="5">
        <v>6</v>
      </c>
      <c r="H473" s="1">
        <v>69</v>
      </c>
      <c r="I473" s="5">
        <f>+Tabla2[[#This Row],[15 VEN]]+Tabla2[[#This Row],[15 AP]]</f>
        <v>75</v>
      </c>
      <c r="J473" s="5">
        <v>0</v>
      </c>
      <c r="K473" s="1">
        <v>0</v>
      </c>
      <c r="L473" s="5">
        <f>+Tabla2[[#This Row],[30 VEN.]]+Tabla2[[#This Row],[30 AP]]</f>
        <v>0</v>
      </c>
      <c r="M473" s="5">
        <v>36</v>
      </c>
      <c r="N473" s="1">
        <v>0</v>
      </c>
      <c r="O473" s="5">
        <f>+Tabla2[[#This Row],[45 VEN.]]+Tabla2[[#This Row],[45 AP]]</f>
        <v>36</v>
      </c>
      <c r="P473" s="2">
        <f>+Tabla2[[#This Row],[45 TOT]]+Tabla2[[#This Row],[30 TOT ]]+Tabla2[[#This Row],[15 TOT]]+Tabla2[[#This Row],[10 TOT]]</f>
        <v>196582</v>
      </c>
      <c r="Q473" s="5">
        <v>241</v>
      </c>
      <c r="R473" s="5">
        <v>0</v>
      </c>
      <c r="S473" s="5">
        <v>241</v>
      </c>
      <c r="T473" s="4"/>
      <c r="U473" s="4"/>
      <c r="V473" s="4"/>
      <c r="W473" s="4"/>
    </row>
    <row r="474" spans="1:23" x14ac:dyDescent="0.25">
      <c r="A474" s="7">
        <v>2017</v>
      </c>
      <c r="B474" s="4" t="s">
        <v>41</v>
      </c>
      <c r="C474" s="4" t="s">
        <v>9</v>
      </c>
      <c r="D474" s="5">
        <v>98406</v>
      </c>
      <c r="E474" s="1">
        <v>3997</v>
      </c>
      <c r="F474" s="5">
        <f>+Tabla2[[#This Row],[10 VEN.]]+Tabla2[[#This Row],[10 AP]]</f>
        <v>102403</v>
      </c>
      <c r="G474" s="5">
        <v>10</v>
      </c>
      <c r="H474" s="1">
        <v>49</v>
      </c>
      <c r="I474" s="5">
        <f>+Tabla2[[#This Row],[15 VEN]]+Tabla2[[#This Row],[15 AP]]</f>
        <v>59</v>
      </c>
      <c r="J474" s="5">
        <v>0</v>
      </c>
      <c r="K474" s="1">
        <v>0</v>
      </c>
      <c r="L474" s="5">
        <f>+Tabla2[[#This Row],[30 VEN.]]+Tabla2[[#This Row],[30 AP]]</f>
        <v>0</v>
      </c>
      <c r="M474" s="5">
        <v>7</v>
      </c>
      <c r="N474" s="1">
        <v>2</v>
      </c>
      <c r="O474" s="5">
        <f>+Tabla2[[#This Row],[45 VEN.]]+Tabla2[[#This Row],[45 AP]]</f>
        <v>9</v>
      </c>
      <c r="P474" s="2">
        <f>+Tabla2[[#This Row],[45 TOT]]+Tabla2[[#This Row],[30 TOT ]]+Tabla2[[#This Row],[15 TOT]]+Tabla2[[#This Row],[10 TOT]]</f>
        <v>102471</v>
      </c>
      <c r="Q474" s="5">
        <v>385</v>
      </c>
      <c r="R474" s="5">
        <v>0</v>
      </c>
      <c r="S474" s="5">
        <v>385</v>
      </c>
      <c r="T474" s="4"/>
      <c r="U474" s="4"/>
      <c r="V474" s="4"/>
      <c r="W474" s="4"/>
    </row>
    <row r="475" spans="1:23" x14ac:dyDescent="0.25">
      <c r="A475" s="7">
        <v>2017</v>
      </c>
      <c r="B475" s="4" t="s">
        <v>41</v>
      </c>
      <c r="C475" s="4" t="s">
        <v>15</v>
      </c>
      <c r="D475" s="5">
        <v>28223</v>
      </c>
      <c r="E475" s="1">
        <v>3346</v>
      </c>
      <c r="F475" s="5">
        <f>+Tabla2[[#This Row],[10 VEN.]]+Tabla2[[#This Row],[10 AP]]</f>
        <v>31569</v>
      </c>
      <c r="G475" s="5">
        <v>15</v>
      </c>
      <c r="H475" s="1">
        <v>84</v>
      </c>
      <c r="I475" s="5">
        <f>+Tabla2[[#This Row],[15 VEN]]+Tabla2[[#This Row],[15 AP]]</f>
        <v>99</v>
      </c>
      <c r="J475" s="5">
        <v>0</v>
      </c>
      <c r="K475" s="1">
        <v>0</v>
      </c>
      <c r="L475" s="5">
        <f>+Tabla2[[#This Row],[30 VEN.]]+Tabla2[[#This Row],[30 AP]]</f>
        <v>0</v>
      </c>
      <c r="M475" s="5">
        <v>6</v>
      </c>
      <c r="N475" s="1">
        <v>0</v>
      </c>
      <c r="O475" s="5">
        <f>+Tabla2[[#This Row],[45 VEN.]]+Tabla2[[#This Row],[45 AP]]</f>
        <v>6</v>
      </c>
      <c r="P475" s="2">
        <f>+Tabla2[[#This Row],[45 TOT]]+Tabla2[[#This Row],[30 TOT ]]+Tabla2[[#This Row],[15 TOT]]+Tabla2[[#This Row],[10 TOT]]</f>
        <v>31674</v>
      </c>
      <c r="Q475" s="5">
        <v>0</v>
      </c>
      <c r="R475" s="5">
        <v>0</v>
      </c>
      <c r="S475" s="5">
        <v>0</v>
      </c>
      <c r="T475" s="4"/>
      <c r="U475" s="4"/>
      <c r="V475" s="4"/>
      <c r="W475" s="4"/>
    </row>
    <row r="476" spans="1:23" x14ac:dyDescent="0.25">
      <c r="A476" s="7">
        <v>2017</v>
      </c>
      <c r="B476" s="4" t="s">
        <v>41</v>
      </c>
      <c r="C476" s="4" t="s">
        <v>31</v>
      </c>
      <c r="D476" s="5">
        <v>97283</v>
      </c>
      <c r="E476" s="1">
        <v>4380</v>
      </c>
      <c r="F476" s="5">
        <f>+Tabla2[[#This Row],[10 VEN.]]+Tabla2[[#This Row],[10 AP]]</f>
        <v>101663</v>
      </c>
      <c r="G476" s="5">
        <v>85</v>
      </c>
      <c r="H476" s="1">
        <v>447</v>
      </c>
      <c r="I476" s="5">
        <f>+Tabla2[[#This Row],[15 VEN]]+Tabla2[[#This Row],[15 AP]]</f>
        <v>532</v>
      </c>
      <c r="J476" s="5">
        <v>0</v>
      </c>
      <c r="K476" s="1">
        <v>0</v>
      </c>
      <c r="L476" s="5">
        <f>+Tabla2[[#This Row],[30 VEN.]]+Tabla2[[#This Row],[30 AP]]</f>
        <v>0</v>
      </c>
      <c r="M476" s="5">
        <v>174</v>
      </c>
      <c r="N476" s="1">
        <v>0</v>
      </c>
      <c r="O476" s="5">
        <f>+Tabla2[[#This Row],[45 VEN.]]+Tabla2[[#This Row],[45 AP]]</f>
        <v>174</v>
      </c>
      <c r="P476" s="2">
        <f>+Tabla2[[#This Row],[45 TOT]]+Tabla2[[#This Row],[30 TOT ]]+Tabla2[[#This Row],[15 TOT]]+Tabla2[[#This Row],[10 TOT]]</f>
        <v>102369</v>
      </c>
      <c r="Q476" s="5">
        <v>0</v>
      </c>
      <c r="R476" s="5">
        <v>0</v>
      </c>
      <c r="S476" s="5">
        <v>0</v>
      </c>
      <c r="T476" s="4"/>
      <c r="U476" s="4"/>
      <c r="V476" s="4"/>
      <c r="W476" s="4"/>
    </row>
    <row r="477" spans="1:23" x14ac:dyDescent="0.25">
      <c r="A477" s="7">
        <v>2017</v>
      </c>
      <c r="B477" s="4" t="s">
        <v>41</v>
      </c>
      <c r="C477" s="4" t="s">
        <v>25</v>
      </c>
      <c r="D477" s="5">
        <v>4006</v>
      </c>
      <c r="E477" s="1">
        <v>5981</v>
      </c>
      <c r="F477" s="5">
        <f>+Tabla2[[#This Row],[10 VEN.]]+Tabla2[[#This Row],[10 AP]]</f>
        <v>9987</v>
      </c>
      <c r="G477" s="5">
        <v>2</v>
      </c>
      <c r="H477" s="1">
        <v>41</v>
      </c>
      <c r="I477" s="5">
        <f>+Tabla2[[#This Row],[15 VEN]]+Tabla2[[#This Row],[15 AP]]</f>
        <v>43</v>
      </c>
      <c r="J477" s="5">
        <v>0</v>
      </c>
      <c r="K477" s="1">
        <v>0</v>
      </c>
      <c r="L477" s="5">
        <f>+Tabla2[[#This Row],[30 VEN.]]+Tabla2[[#This Row],[30 AP]]</f>
        <v>0</v>
      </c>
      <c r="M477" s="5">
        <v>5</v>
      </c>
      <c r="N477" s="1">
        <v>1</v>
      </c>
      <c r="O477" s="5">
        <f>+Tabla2[[#This Row],[45 VEN.]]+Tabla2[[#This Row],[45 AP]]</f>
        <v>6</v>
      </c>
      <c r="P477" s="2">
        <f>+Tabla2[[#This Row],[45 TOT]]+Tabla2[[#This Row],[30 TOT ]]+Tabla2[[#This Row],[15 TOT]]+Tabla2[[#This Row],[10 TOT]]</f>
        <v>10036</v>
      </c>
      <c r="Q477" s="5">
        <v>0</v>
      </c>
      <c r="R477" s="5">
        <v>0</v>
      </c>
      <c r="S477" s="5">
        <v>0</v>
      </c>
      <c r="T477" s="4"/>
      <c r="U477" s="4"/>
      <c r="V477" s="4"/>
      <c r="W477" s="4"/>
    </row>
    <row r="478" spans="1:23" x14ac:dyDescent="0.25">
      <c r="A478" s="7">
        <v>2017</v>
      </c>
      <c r="B478" s="4" t="s">
        <v>41</v>
      </c>
      <c r="C478" s="4" t="s">
        <v>17</v>
      </c>
      <c r="D478" s="5">
        <v>50707</v>
      </c>
      <c r="E478" s="1">
        <v>1533</v>
      </c>
      <c r="F478" s="5">
        <f>+Tabla2[[#This Row],[10 VEN.]]+Tabla2[[#This Row],[10 AP]]</f>
        <v>52240</v>
      </c>
      <c r="G478" s="5">
        <v>9</v>
      </c>
      <c r="H478" s="1">
        <v>139</v>
      </c>
      <c r="I478" s="5">
        <f>+Tabla2[[#This Row],[15 VEN]]+Tabla2[[#This Row],[15 AP]]</f>
        <v>148</v>
      </c>
      <c r="J478" s="5">
        <v>0</v>
      </c>
      <c r="K478" s="1">
        <v>24</v>
      </c>
      <c r="L478" s="5">
        <f>+Tabla2[[#This Row],[30 VEN.]]+Tabla2[[#This Row],[30 AP]]</f>
        <v>24</v>
      </c>
      <c r="M478" s="5">
        <v>6</v>
      </c>
      <c r="N478" s="1">
        <v>1</v>
      </c>
      <c r="O478" s="5">
        <f>+Tabla2[[#This Row],[45 VEN.]]+Tabla2[[#This Row],[45 AP]]</f>
        <v>7</v>
      </c>
      <c r="P478" s="2">
        <f>+Tabla2[[#This Row],[45 TOT]]+Tabla2[[#This Row],[30 TOT ]]+Tabla2[[#This Row],[15 TOT]]+Tabla2[[#This Row],[10 TOT]]</f>
        <v>52419</v>
      </c>
      <c r="Q478" s="5">
        <v>0</v>
      </c>
      <c r="R478" s="5">
        <v>0</v>
      </c>
      <c r="S478" s="5">
        <v>0</v>
      </c>
      <c r="T478" s="4"/>
      <c r="U478" s="4"/>
      <c r="V478" s="4"/>
      <c r="W478" s="4"/>
    </row>
    <row r="479" spans="1:23" x14ac:dyDescent="0.25">
      <c r="A479" s="7">
        <v>2017</v>
      </c>
      <c r="B479" s="4" t="s">
        <v>41</v>
      </c>
      <c r="C479" s="4" t="s">
        <v>64</v>
      </c>
      <c r="D479" s="5">
        <v>209162</v>
      </c>
      <c r="E479" s="1">
        <v>8381</v>
      </c>
      <c r="F479" s="5">
        <f>+Tabla2[[#This Row],[10 VEN.]]+Tabla2[[#This Row],[10 AP]]</f>
        <v>217543</v>
      </c>
      <c r="G479" s="5">
        <v>10</v>
      </c>
      <c r="H479" s="1">
        <v>240</v>
      </c>
      <c r="I479" s="5">
        <f>+Tabla2[[#This Row],[15 VEN]]+Tabla2[[#This Row],[15 AP]]</f>
        <v>250</v>
      </c>
      <c r="J479" s="5">
        <v>0</v>
      </c>
      <c r="K479" s="1">
        <v>0</v>
      </c>
      <c r="L479" s="5">
        <f>+Tabla2[[#This Row],[30 VEN.]]+Tabla2[[#This Row],[30 AP]]</f>
        <v>0</v>
      </c>
      <c r="M479" s="5">
        <v>18</v>
      </c>
      <c r="N479" s="1">
        <v>4</v>
      </c>
      <c r="O479" s="5">
        <f>+Tabla2[[#This Row],[45 VEN.]]+Tabla2[[#This Row],[45 AP]]</f>
        <v>22</v>
      </c>
      <c r="P479" s="2">
        <f>+Tabla2[[#This Row],[45 TOT]]+Tabla2[[#This Row],[30 TOT ]]+Tabla2[[#This Row],[15 TOT]]+Tabla2[[#This Row],[10 TOT]]</f>
        <v>217815</v>
      </c>
      <c r="Q479" s="5">
        <v>460</v>
      </c>
      <c r="R479" s="5">
        <v>0</v>
      </c>
      <c r="S479" s="5">
        <v>460</v>
      </c>
      <c r="T479" s="4"/>
      <c r="U479" s="4"/>
      <c r="V479" s="4"/>
      <c r="W479" s="4"/>
    </row>
    <row r="480" spans="1:23" x14ac:dyDescent="0.25">
      <c r="A480" s="7">
        <v>2017</v>
      </c>
      <c r="B480" s="4" t="s">
        <v>41</v>
      </c>
      <c r="C480" s="4" t="s">
        <v>7</v>
      </c>
      <c r="D480" s="5">
        <v>131657</v>
      </c>
      <c r="E480" s="1">
        <v>7012</v>
      </c>
      <c r="F480" s="5">
        <f>+Tabla2[[#This Row],[10 VEN.]]+Tabla2[[#This Row],[10 AP]]</f>
        <v>138669</v>
      </c>
      <c r="G480" s="5">
        <v>180</v>
      </c>
      <c r="H480" s="1">
        <v>256</v>
      </c>
      <c r="I480" s="5">
        <f>+Tabla2[[#This Row],[15 VEN]]+Tabla2[[#This Row],[15 AP]]</f>
        <v>436</v>
      </c>
      <c r="J480" s="5">
        <v>0</v>
      </c>
      <c r="K480" s="1">
        <v>0</v>
      </c>
      <c r="L480" s="5">
        <f>+Tabla2[[#This Row],[30 VEN.]]+Tabla2[[#This Row],[30 AP]]</f>
        <v>0</v>
      </c>
      <c r="M480" s="5">
        <v>68</v>
      </c>
      <c r="N480" s="1">
        <v>21</v>
      </c>
      <c r="O480" s="5">
        <f>+Tabla2[[#This Row],[45 VEN.]]+Tabla2[[#This Row],[45 AP]]</f>
        <v>89</v>
      </c>
      <c r="P480" s="2">
        <f>+Tabla2[[#This Row],[45 TOT]]+Tabla2[[#This Row],[30 TOT ]]+Tabla2[[#This Row],[15 TOT]]+Tabla2[[#This Row],[10 TOT]]</f>
        <v>139194</v>
      </c>
      <c r="Q480" s="5">
        <v>365</v>
      </c>
      <c r="R480" s="5">
        <v>0</v>
      </c>
      <c r="S480" s="5">
        <v>365</v>
      </c>
      <c r="T480" s="4"/>
      <c r="U480" s="4"/>
      <c r="V480" s="4"/>
      <c r="W480" s="4"/>
    </row>
    <row r="481" spans="1:23" x14ac:dyDescent="0.25">
      <c r="A481" s="7">
        <v>2017</v>
      </c>
      <c r="B481" s="4" t="s">
        <v>41</v>
      </c>
      <c r="C481" s="4" t="s">
        <v>3</v>
      </c>
      <c r="D481" s="5">
        <v>16682</v>
      </c>
      <c r="E481" s="1">
        <v>550</v>
      </c>
      <c r="F481" s="5">
        <f>+Tabla2[[#This Row],[10 VEN.]]+Tabla2[[#This Row],[10 AP]]</f>
        <v>17232</v>
      </c>
      <c r="G481" s="5">
        <v>0</v>
      </c>
      <c r="H481" s="1">
        <v>6</v>
      </c>
      <c r="I481" s="5">
        <f>+Tabla2[[#This Row],[15 VEN]]+Tabla2[[#This Row],[15 AP]]</f>
        <v>6</v>
      </c>
      <c r="J481" s="5">
        <v>0</v>
      </c>
      <c r="K481" s="1">
        <v>0</v>
      </c>
      <c r="L481" s="5">
        <f>+Tabla2[[#This Row],[30 VEN.]]+Tabla2[[#This Row],[30 AP]]</f>
        <v>0</v>
      </c>
      <c r="M481" s="5">
        <v>0</v>
      </c>
      <c r="N481" s="1">
        <v>0</v>
      </c>
      <c r="O481" s="5">
        <f>+Tabla2[[#This Row],[45 VEN.]]+Tabla2[[#This Row],[45 AP]]</f>
        <v>0</v>
      </c>
      <c r="P481" s="2">
        <f>+Tabla2[[#This Row],[45 TOT]]+Tabla2[[#This Row],[30 TOT ]]+Tabla2[[#This Row],[15 TOT]]+Tabla2[[#This Row],[10 TOT]]</f>
        <v>17238</v>
      </c>
      <c r="Q481" s="5">
        <v>0</v>
      </c>
      <c r="R481" s="5">
        <v>0</v>
      </c>
      <c r="S481" s="5">
        <v>0</v>
      </c>
      <c r="T481" s="4"/>
      <c r="U481" s="4"/>
      <c r="V481" s="4"/>
      <c r="W481" s="4"/>
    </row>
    <row r="482" spans="1:23" x14ac:dyDescent="0.25">
      <c r="A482" s="7">
        <v>2017</v>
      </c>
      <c r="B482" s="4" t="s">
        <v>41</v>
      </c>
      <c r="C482" s="4" t="s">
        <v>18</v>
      </c>
      <c r="D482" s="5">
        <v>3201</v>
      </c>
      <c r="E482" s="1">
        <v>113</v>
      </c>
      <c r="F482" s="5">
        <f>+Tabla2[[#This Row],[10 VEN.]]+Tabla2[[#This Row],[10 AP]]</f>
        <v>3314</v>
      </c>
      <c r="G482" s="5">
        <v>0</v>
      </c>
      <c r="H482" s="1">
        <v>0</v>
      </c>
      <c r="I482" s="5">
        <f>+Tabla2[[#This Row],[15 VEN]]+Tabla2[[#This Row],[15 AP]]</f>
        <v>0</v>
      </c>
      <c r="J482" s="5">
        <v>0</v>
      </c>
      <c r="K482" s="1">
        <v>0</v>
      </c>
      <c r="L482" s="5">
        <f>+Tabla2[[#This Row],[30 VEN.]]+Tabla2[[#This Row],[30 AP]]</f>
        <v>0</v>
      </c>
      <c r="M482" s="5">
        <v>0</v>
      </c>
      <c r="N482" s="1">
        <v>0</v>
      </c>
      <c r="O482" s="5">
        <f>+Tabla2[[#This Row],[45 VEN.]]+Tabla2[[#This Row],[45 AP]]</f>
        <v>0</v>
      </c>
      <c r="P482" s="2">
        <f>+Tabla2[[#This Row],[45 TOT]]+Tabla2[[#This Row],[30 TOT ]]+Tabla2[[#This Row],[15 TOT]]+Tabla2[[#This Row],[10 TOT]]</f>
        <v>3314</v>
      </c>
      <c r="Q482" s="5">
        <v>0</v>
      </c>
      <c r="R482" s="5">
        <v>0</v>
      </c>
      <c r="S482" s="5">
        <v>0</v>
      </c>
      <c r="T482" s="4"/>
      <c r="U482" s="4"/>
      <c r="V482" s="4"/>
      <c r="W482" s="4"/>
    </row>
    <row r="483" spans="1:23" x14ac:dyDescent="0.25">
      <c r="A483" s="7">
        <v>2018</v>
      </c>
      <c r="B483" s="4" t="s">
        <v>34</v>
      </c>
      <c r="C483" s="4" t="s">
        <v>8</v>
      </c>
      <c r="D483" s="5">
        <v>242517</v>
      </c>
      <c r="E483" s="1">
        <v>33795</v>
      </c>
      <c r="F483" s="5">
        <f>+Tabla2[[#This Row],[10 VEN.]]+Tabla2[[#This Row],[10 AP]]</f>
        <v>276312</v>
      </c>
      <c r="G483" s="5">
        <v>154</v>
      </c>
      <c r="H483" s="1">
        <v>580</v>
      </c>
      <c r="I483" s="5">
        <f>+Tabla2[[#This Row],[15 VEN]]+Tabla2[[#This Row],[15 AP]]</f>
        <v>734</v>
      </c>
      <c r="J483" s="5">
        <v>0</v>
      </c>
      <c r="K483" s="1">
        <v>0</v>
      </c>
      <c r="L483" s="5">
        <f>+Tabla2[[#This Row],[30 VEN.]]+Tabla2[[#This Row],[30 AP]]</f>
        <v>0</v>
      </c>
      <c r="M483" s="5">
        <v>489</v>
      </c>
      <c r="N483" s="1">
        <v>17</v>
      </c>
      <c r="O483" s="5">
        <f>+Tabla2[[#This Row],[45 VEN.]]+Tabla2[[#This Row],[45 AP]]</f>
        <v>506</v>
      </c>
      <c r="P483" s="2">
        <f>+Tabla2[[#This Row],[45 TOT]]+Tabla2[[#This Row],[30 TOT ]]+Tabla2[[#This Row],[15 TOT]]+Tabla2[[#This Row],[10 TOT]]</f>
        <v>277552</v>
      </c>
      <c r="Q483" s="5">
        <v>5308</v>
      </c>
      <c r="R483" s="5">
        <v>1319</v>
      </c>
      <c r="S483" s="5">
        <v>6627</v>
      </c>
      <c r="T483" s="4"/>
      <c r="U483" s="4"/>
      <c r="V483" s="4"/>
      <c r="W483" s="4"/>
    </row>
    <row r="484" spans="1:23" x14ac:dyDescent="0.25">
      <c r="A484" s="7">
        <v>2018</v>
      </c>
      <c r="B484" s="4" t="s">
        <v>34</v>
      </c>
      <c r="C484" s="4" t="s">
        <v>10</v>
      </c>
      <c r="D484" s="5">
        <v>127242</v>
      </c>
      <c r="E484" s="1">
        <v>21012</v>
      </c>
      <c r="F484" s="5">
        <f>+Tabla2[[#This Row],[10 VEN.]]+Tabla2[[#This Row],[10 AP]]</f>
        <v>148254</v>
      </c>
      <c r="G484" s="5">
        <v>99</v>
      </c>
      <c r="H484" s="1">
        <v>133</v>
      </c>
      <c r="I484" s="5">
        <f>+Tabla2[[#This Row],[15 VEN]]+Tabla2[[#This Row],[15 AP]]</f>
        <v>232</v>
      </c>
      <c r="J484" s="5">
        <v>2</v>
      </c>
      <c r="K484" s="1">
        <v>2</v>
      </c>
      <c r="L484" s="5">
        <f>+Tabla2[[#This Row],[30 VEN.]]+Tabla2[[#This Row],[30 AP]]</f>
        <v>4</v>
      </c>
      <c r="M484" s="5">
        <v>134</v>
      </c>
      <c r="N484" s="1">
        <v>50</v>
      </c>
      <c r="O484" s="5">
        <f>+Tabla2[[#This Row],[45 VEN.]]+Tabla2[[#This Row],[45 AP]]</f>
        <v>184</v>
      </c>
      <c r="P484" s="2">
        <f>+Tabla2[[#This Row],[45 TOT]]+Tabla2[[#This Row],[30 TOT ]]+Tabla2[[#This Row],[15 TOT]]+Tabla2[[#This Row],[10 TOT]]</f>
        <v>148674</v>
      </c>
      <c r="Q484" s="5">
        <v>99</v>
      </c>
      <c r="R484" s="5">
        <v>0</v>
      </c>
      <c r="S484" s="5">
        <v>99</v>
      </c>
      <c r="T484" s="4"/>
      <c r="U484" s="4"/>
      <c r="V484" s="4"/>
      <c r="W484" s="4"/>
    </row>
    <row r="485" spans="1:23" x14ac:dyDescent="0.25">
      <c r="A485" s="7">
        <v>2018</v>
      </c>
      <c r="B485" s="4" t="s">
        <v>34</v>
      </c>
      <c r="C485" s="4" t="s">
        <v>3</v>
      </c>
      <c r="D485" s="5">
        <v>398670</v>
      </c>
      <c r="E485" s="1">
        <v>57915</v>
      </c>
      <c r="F485" s="5">
        <f>+Tabla2[[#This Row],[10 VEN.]]+Tabla2[[#This Row],[10 AP]]</f>
        <v>456585</v>
      </c>
      <c r="G485" s="5">
        <v>151</v>
      </c>
      <c r="H485" s="1">
        <v>1357</v>
      </c>
      <c r="I485" s="5">
        <f>+Tabla2[[#This Row],[15 VEN]]+Tabla2[[#This Row],[15 AP]]</f>
        <v>1508</v>
      </c>
      <c r="J485" s="5">
        <v>0</v>
      </c>
      <c r="K485" s="1">
        <v>36</v>
      </c>
      <c r="L485" s="5">
        <f>+Tabla2[[#This Row],[30 VEN.]]+Tabla2[[#This Row],[30 AP]]</f>
        <v>36</v>
      </c>
      <c r="M485" s="5">
        <v>659</v>
      </c>
      <c r="N485" s="1">
        <v>41</v>
      </c>
      <c r="O485" s="5">
        <f>+Tabla2[[#This Row],[45 VEN.]]+Tabla2[[#This Row],[45 AP]]</f>
        <v>700</v>
      </c>
      <c r="P485" s="2">
        <f>+Tabla2[[#This Row],[45 TOT]]+Tabla2[[#This Row],[30 TOT ]]+Tabla2[[#This Row],[15 TOT]]+Tabla2[[#This Row],[10 TOT]]</f>
        <v>458829</v>
      </c>
      <c r="Q485" s="5">
        <v>11046</v>
      </c>
      <c r="R485" s="5">
        <v>2579</v>
      </c>
      <c r="S485" s="5">
        <v>13625</v>
      </c>
      <c r="T485" s="4"/>
      <c r="U485" s="4"/>
      <c r="V485" s="4"/>
      <c r="W485" s="4"/>
    </row>
    <row r="486" spans="1:23" x14ac:dyDescent="0.25">
      <c r="A486" s="7">
        <v>2018</v>
      </c>
      <c r="B486" s="4" t="s">
        <v>34</v>
      </c>
      <c r="C486" s="4" t="s">
        <v>11</v>
      </c>
      <c r="D486" s="5">
        <v>12628</v>
      </c>
      <c r="E486" s="1">
        <v>3046</v>
      </c>
      <c r="F486" s="5">
        <f>+Tabla2[[#This Row],[10 VEN.]]+Tabla2[[#This Row],[10 AP]]</f>
        <v>15674</v>
      </c>
      <c r="G486" s="5">
        <v>7</v>
      </c>
      <c r="H486" s="1">
        <v>81</v>
      </c>
      <c r="I486" s="5">
        <f>+Tabla2[[#This Row],[15 VEN]]+Tabla2[[#This Row],[15 AP]]</f>
        <v>88</v>
      </c>
      <c r="J486" s="5">
        <v>0</v>
      </c>
      <c r="K486" s="1">
        <v>0</v>
      </c>
      <c r="L486" s="5">
        <f>+Tabla2[[#This Row],[30 VEN.]]+Tabla2[[#This Row],[30 AP]]</f>
        <v>0</v>
      </c>
      <c r="M486" s="5">
        <v>63</v>
      </c>
      <c r="N486" s="1">
        <v>3</v>
      </c>
      <c r="O486" s="5">
        <f>+Tabla2[[#This Row],[45 VEN.]]+Tabla2[[#This Row],[45 AP]]</f>
        <v>66</v>
      </c>
      <c r="P486" s="2">
        <f>+Tabla2[[#This Row],[45 TOT]]+Tabla2[[#This Row],[30 TOT ]]+Tabla2[[#This Row],[15 TOT]]+Tabla2[[#This Row],[10 TOT]]</f>
        <v>15828</v>
      </c>
      <c r="Q486" s="5">
        <v>0</v>
      </c>
      <c r="R486" s="5">
        <v>0</v>
      </c>
      <c r="S486" s="5">
        <v>0</v>
      </c>
      <c r="T486" s="4"/>
      <c r="U486" s="4"/>
      <c r="V486" s="4"/>
      <c r="W486" s="4"/>
    </row>
    <row r="487" spans="1:23" x14ac:dyDescent="0.25">
      <c r="A487" s="7">
        <v>2018</v>
      </c>
      <c r="B487" s="4" t="s">
        <v>34</v>
      </c>
      <c r="C487" s="4" t="s">
        <v>13</v>
      </c>
      <c r="D487" s="5">
        <v>355142</v>
      </c>
      <c r="E487" s="1">
        <v>11571</v>
      </c>
      <c r="F487" s="5">
        <f>+Tabla2[[#This Row],[10 VEN.]]+Tabla2[[#This Row],[10 AP]]</f>
        <v>366713</v>
      </c>
      <c r="G487" s="5">
        <v>67</v>
      </c>
      <c r="H487" s="1">
        <v>473</v>
      </c>
      <c r="I487" s="5">
        <f>+Tabla2[[#This Row],[15 VEN]]+Tabla2[[#This Row],[15 AP]]</f>
        <v>540</v>
      </c>
      <c r="J487" s="5">
        <v>0</v>
      </c>
      <c r="K487" s="1">
        <v>13</v>
      </c>
      <c r="L487" s="5">
        <f>+Tabla2[[#This Row],[30 VEN.]]+Tabla2[[#This Row],[30 AP]]</f>
        <v>13</v>
      </c>
      <c r="M487" s="5">
        <v>1144</v>
      </c>
      <c r="N487" s="1">
        <v>14</v>
      </c>
      <c r="O487" s="5">
        <f>+Tabla2[[#This Row],[45 VEN.]]+Tabla2[[#This Row],[45 AP]]</f>
        <v>1158</v>
      </c>
      <c r="P487" s="2">
        <f>+Tabla2[[#This Row],[45 TOT]]+Tabla2[[#This Row],[30 TOT ]]+Tabla2[[#This Row],[15 TOT]]+Tabla2[[#This Row],[10 TOT]]</f>
        <v>368424</v>
      </c>
      <c r="Q487" s="5">
        <v>20010</v>
      </c>
      <c r="R487" s="5">
        <v>4037</v>
      </c>
      <c r="S487" s="5">
        <v>24047</v>
      </c>
      <c r="T487" s="4"/>
      <c r="U487" s="4"/>
      <c r="V487" s="4"/>
      <c r="W487" s="4"/>
    </row>
    <row r="488" spans="1:23" x14ac:dyDescent="0.25">
      <c r="A488" s="7">
        <v>2018</v>
      </c>
      <c r="B488" s="4" t="s">
        <v>34</v>
      </c>
      <c r="C488" s="4" t="s">
        <v>5</v>
      </c>
      <c r="D488" s="5">
        <v>166909</v>
      </c>
      <c r="E488" s="1">
        <v>84802</v>
      </c>
      <c r="F488" s="5">
        <f>+Tabla2[[#This Row],[10 VEN.]]+Tabla2[[#This Row],[10 AP]]</f>
        <v>251711</v>
      </c>
      <c r="G488" s="5">
        <v>89</v>
      </c>
      <c r="H488" s="1">
        <v>670</v>
      </c>
      <c r="I488" s="5">
        <f>+Tabla2[[#This Row],[15 VEN]]+Tabla2[[#This Row],[15 AP]]</f>
        <v>759</v>
      </c>
      <c r="J488" s="5">
        <v>0</v>
      </c>
      <c r="K488" s="1">
        <v>0</v>
      </c>
      <c r="L488" s="5">
        <v>0</v>
      </c>
      <c r="M488" s="5">
        <v>309</v>
      </c>
      <c r="N488" s="1">
        <v>136</v>
      </c>
      <c r="O488" s="5">
        <f>+Tabla2[[#This Row],[45 VEN.]]+Tabla2[[#This Row],[45 AP]]</f>
        <v>445</v>
      </c>
      <c r="P488" s="2">
        <f>+Tabla2[[#This Row],[45 TOT]]+Tabla2[[#This Row],[30 TOT ]]+Tabla2[[#This Row],[15 TOT]]+Tabla2[[#This Row],[10 TOT]]</f>
        <v>252915</v>
      </c>
      <c r="Q488" s="5">
        <v>4137</v>
      </c>
      <c r="R488" s="5">
        <v>282</v>
      </c>
      <c r="S488" s="5">
        <v>4419</v>
      </c>
      <c r="T488" s="4"/>
      <c r="U488" s="4"/>
      <c r="V488" s="4"/>
      <c r="W488" s="4"/>
    </row>
    <row r="489" spans="1:23" x14ac:dyDescent="0.25">
      <c r="A489" s="7">
        <v>2018</v>
      </c>
      <c r="B489" s="4" t="s">
        <v>34</v>
      </c>
      <c r="C489" s="4" t="s">
        <v>9</v>
      </c>
      <c r="D489" s="5">
        <v>214853</v>
      </c>
      <c r="E489" s="1">
        <v>3739</v>
      </c>
      <c r="F489" s="5">
        <f>+Tabla2[[#This Row],[10 VEN.]]+Tabla2[[#This Row],[10 AP]]</f>
        <v>218592</v>
      </c>
      <c r="G489" s="5">
        <v>68</v>
      </c>
      <c r="H489" s="1">
        <v>345</v>
      </c>
      <c r="I489" s="5">
        <f>+Tabla2[[#This Row],[15 VEN]]+Tabla2[[#This Row],[15 AP]]</f>
        <v>413</v>
      </c>
      <c r="J489" s="5">
        <v>0</v>
      </c>
      <c r="K489" s="1">
        <v>6</v>
      </c>
      <c r="L489" s="5">
        <f>+Tabla2[[#This Row],[30 VEN.]]+Tabla2[[#This Row],[30 AP]]</f>
        <v>6</v>
      </c>
      <c r="M489" s="5">
        <v>166</v>
      </c>
      <c r="N489" s="1">
        <v>13</v>
      </c>
      <c r="O489" s="5">
        <f>+Tabla2[[#This Row],[45 VEN.]]+Tabla2[[#This Row],[45 AP]]</f>
        <v>179</v>
      </c>
      <c r="P489" s="2">
        <f>+Tabla2[[#This Row],[45 TOT]]+Tabla2[[#This Row],[30 TOT ]]+Tabla2[[#This Row],[15 TOT]]+Tabla2[[#This Row],[10 TOT]]</f>
        <v>219190</v>
      </c>
      <c r="Q489" s="5">
        <v>16871</v>
      </c>
      <c r="R489" s="5">
        <v>5989</v>
      </c>
      <c r="S489" s="5">
        <v>22860</v>
      </c>
      <c r="T489" s="4"/>
      <c r="U489" s="4"/>
      <c r="V489" s="4"/>
      <c r="W489" s="4"/>
    </row>
    <row r="490" spans="1:23" x14ac:dyDescent="0.25">
      <c r="A490" s="7">
        <v>2018</v>
      </c>
      <c r="B490" s="4" t="s">
        <v>34</v>
      </c>
      <c r="C490" s="4" t="s">
        <v>15</v>
      </c>
      <c r="D490" s="5">
        <v>129349</v>
      </c>
      <c r="E490" s="1">
        <v>12526</v>
      </c>
      <c r="F490" s="5">
        <f>+Tabla2[[#This Row],[10 VEN.]]+Tabla2[[#This Row],[10 AP]]</f>
        <v>141875</v>
      </c>
      <c r="G490" s="5">
        <v>44</v>
      </c>
      <c r="H490" s="1">
        <v>278</v>
      </c>
      <c r="I490" s="5">
        <f>+Tabla2[[#This Row],[15 VEN]]+Tabla2[[#This Row],[15 AP]]</f>
        <v>322</v>
      </c>
      <c r="J490" s="5">
        <v>0</v>
      </c>
      <c r="K490" s="1">
        <v>0</v>
      </c>
      <c r="L490" s="5">
        <f>+Tabla2[[#This Row],[30 VEN.]]+Tabla2[[#This Row],[30 AP]]</f>
        <v>0</v>
      </c>
      <c r="M490" s="5">
        <v>103</v>
      </c>
      <c r="N490" s="1">
        <v>11</v>
      </c>
      <c r="O490" s="5">
        <f>+Tabla2[[#This Row],[45 VEN.]]+Tabla2[[#This Row],[45 AP]]</f>
        <v>114</v>
      </c>
      <c r="P490" s="2">
        <f>+Tabla2[[#This Row],[45 TOT]]+Tabla2[[#This Row],[30 TOT ]]+Tabla2[[#This Row],[15 TOT]]+Tabla2[[#This Row],[10 TOT]]</f>
        <v>142311</v>
      </c>
      <c r="Q490" s="5">
        <v>3137</v>
      </c>
      <c r="R490" s="5">
        <v>720</v>
      </c>
      <c r="S490" s="5">
        <v>3857</v>
      </c>
      <c r="T490" s="4"/>
      <c r="U490" s="4"/>
      <c r="V490" s="4"/>
      <c r="W490" s="4"/>
    </row>
    <row r="491" spans="1:23" x14ac:dyDescent="0.25">
      <c r="A491" s="7">
        <v>2018</v>
      </c>
      <c r="B491" s="4" t="s">
        <v>34</v>
      </c>
      <c r="C491" s="4" t="s">
        <v>16</v>
      </c>
      <c r="D491" s="5">
        <v>0</v>
      </c>
      <c r="E491" s="1">
        <v>0</v>
      </c>
      <c r="F491" s="5">
        <f>+Tabla2[[#This Row],[10 VEN.]]+Tabla2[[#This Row],[10 AP]]</f>
        <v>0</v>
      </c>
      <c r="G491" s="5">
        <v>0</v>
      </c>
      <c r="H491" s="1">
        <v>0</v>
      </c>
      <c r="I491" s="5">
        <f>+Tabla2[[#This Row],[15 VEN]]+Tabla2[[#This Row],[15 AP]]</f>
        <v>0</v>
      </c>
      <c r="J491" s="5">
        <v>0</v>
      </c>
      <c r="K491" s="1">
        <v>0</v>
      </c>
      <c r="L491" s="5">
        <f>+Tabla2[[#This Row],[30 VEN.]]+Tabla2[[#This Row],[30 AP]]</f>
        <v>0</v>
      </c>
      <c r="M491" s="5">
        <v>30</v>
      </c>
      <c r="N491" s="1">
        <v>60</v>
      </c>
      <c r="O491" s="5">
        <f>+Tabla2[[#This Row],[45 VEN.]]+Tabla2[[#This Row],[45 AP]]</f>
        <v>90</v>
      </c>
      <c r="P491" s="2">
        <f>+Tabla2[[#This Row],[45 TOT]]+Tabla2[[#This Row],[30 TOT ]]+Tabla2[[#This Row],[15 TOT]]+Tabla2[[#This Row],[10 TOT]]</f>
        <v>90</v>
      </c>
      <c r="Q491" s="5">
        <v>0</v>
      </c>
      <c r="R491" s="5">
        <v>0</v>
      </c>
      <c r="S491" s="5">
        <v>0</v>
      </c>
      <c r="T491" s="4"/>
      <c r="U491" s="4"/>
      <c r="V491" s="4"/>
      <c r="W491" s="4"/>
    </row>
    <row r="492" spans="1:23" x14ac:dyDescent="0.25">
      <c r="A492" s="7">
        <v>2018</v>
      </c>
      <c r="B492" s="4" t="s">
        <v>34</v>
      </c>
      <c r="C492" s="4" t="s">
        <v>17</v>
      </c>
      <c r="D492" s="5">
        <v>173557</v>
      </c>
      <c r="E492" s="1">
        <v>8454</v>
      </c>
      <c r="F492" s="5">
        <f>+Tabla2[[#This Row],[10 VEN.]]+Tabla2[[#This Row],[10 AP]]</f>
        <v>182011</v>
      </c>
      <c r="G492" s="5">
        <v>8</v>
      </c>
      <c r="H492" s="1">
        <v>38</v>
      </c>
      <c r="I492" s="5">
        <f>+Tabla2[[#This Row],[15 VEN]]+Tabla2[[#This Row],[15 AP]]</f>
        <v>46</v>
      </c>
      <c r="J492" s="5">
        <v>0</v>
      </c>
      <c r="K492" s="1">
        <v>0</v>
      </c>
      <c r="L492" s="5">
        <f>+Tabla2[[#This Row],[30 VEN.]]+Tabla2[[#This Row],[30 AP]]</f>
        <v>0</v>
      </c>
      <c r="M492" s="5">
        <v>145</v>
      </c>
      <c r="N492" s="1">
        <v>51</v>
      </c>
      <c r="O492" s="5">
        <f>+Tabla2[[#This Row],[45 VEN.]]+Tabla2[[#This Row],[45 AP]]</f>
        <v>196</v>
      </c>
      <c r="P492" s="2">
        <f>+Tabla2[[#This Row],[45 TOT]]+Tabla2[[#This Row],[30 TOT ]]+Tabla2[[#This Row],[15 TOT]]+Tabla2[[#This Row],[10 TOT]]</f>
        <v>182253</v>
      </c>
      <c r="Q492" s="5">
        <v>3999</v>
      </c>
      <c r="R492" s="5">
        <v>251</v>
      </c>
      <c r="S492" s="5">
        <v>4250</v>
      </c>
      <c r="T492" s="4"/>
      <c r="U492" s="4"/>
      <c r="V492" s="4"/>
      <c r="W492" s="4"/>
    </row>
    <row r="493" spans="1:23" x14ac:dyDescent="0.25">
      <c r="A493" s="7">
        <v>2018</v>
      </c>
      <c r="B493" s="4" t="s">
        <v>34</v>
      </c>
      <c r="C493" s="4" t="s">
        <v>6</v>
      </c>
      <c r="D493" s="5">
        <v>130799</v>
      </c>
      <c r="E493" s="1">
        <v>30770</v>
      </c>
      <c r="F493" s="5">
        <f>+Tabla2[[#This Row],[10 VEN.]]+Tabla2[[#This Row],[10 AP]]</f>
        <v>161569</v>
      </c>
      <c r="G493" s="5">
        <v>70</v>
      </c>
      <c r="H493" s="1">
        <v>246</v>
      </c>
      <c r="I493" s="5">
        <f>+Tabla2[[#This Row],[15 VEN]]+Tabla2[[#This Row],[15 AP]]</f>
        <v>316</v>
      </c>
      <c r="J493" s="5">
        <v>6</v>
      </c>
      <c r="K493" s="1">
        <v>34</v>
      </c>
      <c r="L493" s="5">
        <f>+Tabla2[[#This Row],[30 VEN.]]+Tabla2[[#This Row],[30 AP]]</f>
        <v>40</v>
      </c>
      <c r="M493" s="5">
        <v>189</v>
      </c>
      <c r="N493" s="1">
        <v>23</v>
      </c>
      <c r="O493" s="5">
        <f>+Tabla2[[#This Row],[45 VEN.]]+Tabla2[[#This Row],[45 AP]]</f>
        <v>212</v>
      </c>
      <c r="P493" s="2">
        <f>+Tabla2[[#This Row],[45 TOT]]+Tabla2[[#This Row],[30 TOT ]]+Tabla2[[#This Row],[15 TOT]]+Tabla2[[#This Row],[10 TOT]]</f>
        <v>162137</v>
      </c>
      <c r="Q493" s="5">
        <v>9</v>
      </c>
      <c r="R493" s="5">
        <v>2</v>
      </c>
      <c r="S493" s="5">
        <v>11</v>
      </c>
      <c r="T493" s="4"/>
      <c r="U493" s="4"/>
      <c r="V493" s="4"/>
      <c r="W493" s="4"/>
    </row>
    <row r="494" spans="1:23" x14ac:dyDescent="0.25">
      <c r="A494" s="7">
        <v>2018</v>
      </c>
      <c r="B494" s="4" t="s">
        <v>34</v>
      </c>
      <c r="C494" s="4" t="s">
        <v>64</v>
      </c>
      <c r="D494" s="5">
        <v>235471</v>
      </c>
      <c r="E494" s="1">
        <v>94482</v>
      </c>
      <c r="F494" s="5">
        <f>+Tabla2[[#This Row],[10 VEN.]]+Tabla2[[#This Row],[10 AP]]</f>
        <v>329953</v>
      </c>
      <c r="G494" s="5">
        <v>0</v>
      </c>
      <c r="H494" s="1">
        <v>1392</v>
      </c>
      <c r="I494" s="5">
        <f>+Tabla2[[#This Row],[15 VEN]]+Tabla2[[#This Row],[15 AP]]</f>
        <v>1392</v>
      </c>
      <c r="J494" s="5">
        <v>3</v>
      </c>
      <c r="K494" s="1">
        <v>48</v>
      </c>
      <c r="L494" s="5">
        <f>+Tabla2[[#This Row],[30 VEN.]]+Tabla2[[#This Row],[30 AP]]</f>
        <v>51</v>
      </c>
      <c r="M494" s="5">
        <v>692</v>
      </c>
      <c r="N494" s="1">
        <v>80</v>
      </c>
      <c r="O494" s="5">
        <f>+Tabla2[[#This Row],[45 VEN.]]+Tabla2[[#This Row],[45 AP]]</f>
        <v>772</v>
      </c>
      <c r="P494" s="2">
        <f>+Tabla2[[#This Row],[45 TOT]]+Tabla2[[#This Row],[30 TOT ]]+Tabla2[[#This Row],[15 TOT]]+Tabla2[[#This Row],[10 TOT]]</f>
        <v>332168</v>
      </c>
      <c r="Q494" s="5">
        <v>2632</v>
      </c>
      <c r="R494" s="5">
        <v>1</v>
      </c>
      <c r="S494" s="5">
        <v>2633</v>
      </c>
      <c r="T494" s="4"/>
      <c r="U494" s="4"/>
      <c r="V494" s="4"/>
      <c r="W494" s="4"/>
    </row>
    <row r="495" spans="1:23" x14ac:dyDescent="0.25">
      <c r="A495" s="7">
        <v>2018</v>
      </c>
      <c r="B495" s="4" t="s">
        <v>34</v>
      </c>
      <c r="C495" s="4" t="s">
        <v>7</v>
      </c>
      <c r="D495" s="5">
        <v>271511</v>
      </c>
      <c r="E495" s="1">
        <v>31399</v>
      </c>
      <c r="F495" s="5">
        <f>+Tabla2[[#This Row],[10 VEN.]]+Tabla2[[#This Row],[10 AP]]</f>
        <v>302910</v>
      </c>
      <c r="G495" s="5">
        <v>938</v>
      </c>
      <c r="H495" s="1">
        <v>1721</v>
      </c>
      <c r="I495" s="5">
        <f>+Tabla2[[#This Row],[15 VEN]]+Tabla2[[#This Row],[15 AP]]</f>
        <v>2659</v>
      </c>
      <c r="J495" s="5">
        <v>0</v>
      </c>
      <c r="K495" s="1">
        <v>0</v>
      </c>
      <c r="L495" s="5">
        <f>+Tabla2[[#This Row],[30 VEN.]]+Tabla2[[#This Row],[30 AP]]</f>
        <v>0</v>
      </c>
      <c r="M495" s="5">
        <v>1056</v>
      </c>
      <c r="N495" s="1">
        <v>75</v>
      </c>
      <c r="O495" s="5">
        <f>+Tabla2[[#This Row],[45 VEN.]]+Tabla2[[#This Row],[45 AP]]</f>
        <v>1131</v>
      </c>
      <c r="P495" s="2">
        <f>+Tabla2[[#This Row],[45 TOT]]+Tabla2[[#This Row],[30 TOT ]]+Tabla2[[#This Row],[15 TOT]]+Tabla2[[#This Row],[10 TOT]]</f>
        <v>306700</v>
      </c>
      <c r="Q495" s="5">
        <v>390</v>
      </c>
      <c r="R495" s="5">
        <v>0</v>
      </c>
      <c r="S495" s="5">
        <v>390</v>
      </c>
      <c r="T495" s="4"/>
      <c r="U495" s="4"/>
      <c r="V495" s="4"/>
      <c r="W495" s="4"/>
    </row>
    <row r="496" spans="1:23" x14ac:dyDescent="0.25">
      <c r="A496" s="7">
        <v>2018</v>
      </c>
      <c r="B496" s="4" t="s">
        <v>34</v>
      </c>
      <c r="C496" s="4" t="s">
        <v>18</v>
      </c>
      <c r="D496" s="5">
        <v>71498</v>
      </c>
      <c r="E496" s="1">
        <v>0</v>
      </c>
      <c r="F496" s="5">
        <f>+Tabla2[[#This Row],[10 VEN.]]+Tabla2[[#This Row],[10 AP]]</f>
        <v>71498</v>
      </c>
      <c r="G496" s="5">
        <v>0</v>
      </c>
      <c r="H496" s="1">
        <v>0</v>
      </c>
      <c r="I496" s="5">
        <f>+Tabla2[[#This Row],[15 VEN]]+Tabla2[[#This Row],[15 AP]]</f>
        <v>0</v>
      </c>
      <c r="J496" s="5">
        <v>0</v>
      </c>
      <c r="K496" s="1">
        <v>0</v>
      </c>
      <c r="L496" s="5">
        <f>+Tabla2[[#This Row],[30 VEN.]]+Tabla2[[#This Row],[30 AP]]</f>
        <v>0</v>
      </c>
      <c r="M496" s="5">
        <v>18</v>
      </c>
      <c r="N496" s="1">
        <v>0</v>
      </c>
      <c r="O496" s="5">
        <f>+Tabla2[[#This Row],[45 VEN.]]+Tabla2[[#This Row],[45 AP]]</f>
        <v>18</v>
      </c>
      <c r="P496" s="2">
        <f>+Tabla2[[#This Row],[45 TOT]]+Tabla2[[#This Row],[30 TOT ]]+Tabla2[[#This Row],[15 TOT]]+Tabla2[[#This Row],[10 TOT]]</f>
        <v>71516</v>
      </c>
      <c r="Q496" s="5">
        <v>5470</v>
      </c>
      <c r="R496" s="5">
        <v>0</v>
      </c>
      <c r="S496" s="5">
        <v>5470</v>
      </c>
      <c r="T496" s="4"/>
      <c r="U496" s="4"/>
      <c r="V496" s="4"/>
      <c r="W496" s="4"/>
    </row>
    <row r="497" spans="1:23" x14ac:dyDescent="0.25">
      <c r="A497" s="7">
        <v>2018</v>
      </c>
      <c r="B497" s="4" t="s">
        <v>34</v>
      </c>
      <c r="C497" s="4" t="s">
        <v>63</v>
      </c>
      <c r="D497" s="5">
        <v>2058</v>
      </c>
      <c r="E497" s="1">
        <v>0</v>
      </c>
      <c r="F497" s="5">
        <f>+Tabla2[[#This Row],[10 VEN.]]+Tabla2[[#This Row],[10 AP]]</f>
        <v>2058</v>
      </c>
      <c r="G497" s="5">
        <v>194</v>
      </c>
      <c r="H497" s="1">
        <v>0</v>
      </c>
      <c r="I497" s="5">
        <f>+Tabla2[[#This Row],[15 VEN]]+Tabla2[[#This Row],[15 AP]]</f>
        <v>194</v>
      </c>
      <c r="J497" s="5">
        <v>0</v>
      </c>
      <c r="K497" s="1">
        <v>0</v>
      </c>
      <c r="L497" s="5">
        <f>+Tabla2[[#This Row],[30 VEN.]]+Tabla2[[#This Row],[30 AP]]</f>
        <v>0</v>
      </c>
      <c r="M497" s="5">
        <v>0</v>
      </c>
      <c r="N497" s="1">
        <v>0</v>
      </c>
      <c r="O497" s="5">
        <f>+Tabla2[[#This Row],[45 VEN.]]+Tabla2[[#This Row],[45 AP]]</f>
        <v>0</v>
      </c>
      <c r="P497" s="2">
        <f>+Tabla2[[#This Row],[45 TOT]]+Tabla2[[#This Row],[30 TOT ]]+Tabla2[[#This Row],[15 TOT]]+Tabla2[[#This Row],[10 TOT]]</f>
        <v>2252</v>
      </c>
      <c r="Q497" s="5">
        <v>0</v>
      </c>
      <c r="R497" s="5">
        <v>0</v>
      </c>
      <c r="S497" s="5">
        <v>0</v>
      </c>
      <c r="T497" s="4"/>
      <c r="U497" s="4"/>
      <c r="V497" s="4"/>
      <c r="W497" s="4"/>
    </row>
    <row r="498" spans="1:23" x14ac:dyDescent="0.25">
      <c r="A498" s="7">
        <v>2018</v>
      </c>
      <c r="B498" s="4" t="s">
        <v>35</v>
      </c>
      <c r="C498" s="4" t="s">
        <v>3</v>
      </c>
      <c r="D498" s="5">
        <v>267530</v>
      </c>
      <c r="E498" s="1">
        <v>10466</v>
      </c>
      <c r="F498" s="5">
        <f>+Tabla2[[#This Row],[10 VEN.]]+Tabla2[[#This Row],[10 AP]]</f>
        <v>277996</v>
      </c>
      <c r="G498" s="5">
        <v>39</v>
      </c>
      <c r="H498" s="1">
        <v>213</v>
      </c>
      <c r="I498" s="5">
        <f>+Tabla2[[#This Row],[15 VEN]]+Tabla2[[#This Row],[15 AP]]</f>
        <v>252</v>
      </c>
      <c r="J498" s="5">
        <v>0</v>
      </c>
      <c r="K498" s="1">
        <v>10</v>
      </c>
      <c r="L498" s="5">
        <f>+Tabla2[[#This Row],[30 VEN.]]+Tabla2[[#This Row],[30 AP]]</f>
        <v>10</v>
      </c>
      <c r="M498" s="5">
        <v>1280</v>
      </c>
      <c r="N498" s="1">
        <v>19</v>
      </c>
      <c r="O498" s="5">
        <f>+Tabla2[[#This Row],[45 VEN.]]+Tabla2[[#This Row],[45 AP]]</f>
        <v>1299</v>
      </c>
      <c r="P498" s="2">
        <f>+Tabla2[[#This Row],[45 TOT]]+Tabla2[[#This Row],[30 TOT ]]+Tabla2[[#This Row],[15 TOT]]+Tabla2[[#This Row],[10 TOT]]</f>
        <v>279557</v>
      </c>
      <c r="Q498" s="5">
        <v>1763</v>
      </c>
      <c r="R498" s="5">
        <v>522</v>
      </c>
      <c r="S498" s="5">
        <v>2285</v>
      </c>
      <c r="T498" s="4"/>
      <c r="U498" s="4"/>
      <c r="V498" s="4"/>
      <c r="W498" s="4"/>
    </row>
    <row r="499" spans="1:23" x14ac:dyDescent="0.25">
      <c r="A499" s="7">
        <v>2018</v>
      </c>
      <c r="B499" s="4" t="s">
        <v>35</v>
      </c>
      <c r="C499" s="4" t="s">
        <v>20</v>
      </c>
      <c r="D499" s="5">
        <v>26897</v>
      </c>
      <c r="E499" s="1">
        <v>1890</v>
      </c>
      <c r="F499" s="5">
        <f>+Tabla2[[#This Row],[10 VEN.]]+Tabla2[[#This Row],[10 AP]]</f>
        <v>28787</v>
      </c>
      <c r="G499" s="5">
        <v>8</v>
      </c>
      <c r="H499" s="1">
        <v>80</v>
      </c>
      <c r="I499" s="5">
        <f>+Tabla2[[#This Row],[15 VEN]]+Tabla2[[#This Row],[15 AP]]</f>
        <v>88</v>
      </c>
      <c r="J499" s="5">
        <v>0</v>
      </c>
      <c r="K499" s="1">
        <v>0</v>
      </c>
      <c r="L499" s="5">
        <f>+Tabla2[[#This Row],[30 VEN.]]+Tabla2[[#This Row],[30 AP]]</f>
        <v>0</v>
      </c>
      <c r="M499" s="5">
        <v>265</v>
      </c>
      <c r="N499" s="1">
        <v>14</v>
      </c>
      <c r="O499" s="5">
        <f>+Tabla2[[#This Row],[45 VEN.]]+Tabla2[[#This Row],[45 AP]]</f>
        <v>279</v>
      </c>
      <c r="P499" s="2">
        <f>+Tabla2[[#This Row],[45 TOT]]+Tabla2[[#This Row],[30 TOT ]]+Tabla2[[#This Row],[15 TOT]]+Tabla2[[#This Row],[10 TOT]]</f>
        <v>29154</v>
      </c>
      <c r="Q499" s="5">
        <v>11</v>
      </c>
      <c r="R499" s="5">
        <v>0</v>
      </c>
      <c r="S499" s="5">
        <v>11</v>
      </c>
      <c r="T499" s="4"/>
      <c r="U499" s="4"/>
      <c r="V499" s="4"/>
      <c r="W499" s="4"/>
    </row>
    <row r="500" spans="1:23" x14ac:dyDescent="0.25">
      <c r="A500" s="7">
        <v>2018</v>
      </c>
      <c r="B500" s="4" t="s">
        <v>35</v>
      </c>
      <c r="C500" s="4" t="s">
        <v>21</v>
      </c>
      <c r="D500" s="5">
        <v>7503</v>
      </c>
      <c r="E500" s="1">
        <v>2116</v>
      </c>
      <c r="F500" s="5">
        <f>+Tabla2[[#This Row],[10 VEN.]]+Tabla2[[#This Row],[10 AP]]</f>
        <v>9619</v>
      </c>
      <c r="G500" s="5">
        <v>9</v>
      </c>
      <c r="H500" s="1">
        <v>187</v>
      </c>
      <c r="I500" s="5">
        <f>+Tabla2[[#This Row],[15 VEN]]+Tabla2[[#This Row],[15 AP]]</f>
        <v>196</v>
      </c>
      <c r="J500" s="5">
        <v>0</v>
      </c>
      <c r="K500" s="1">
        <v>0</v>
      </c>
      <c r="L500" s="5">
        <f>+Tabla2[[#This Row],[30 VEN.]]+Tabla2[[#This Row],[30 AP]]</f>
        <v>0</v>
      </c>
      <c r="M500" s="5">
        <v>21</v>
      </c>
      <c r="N500" s="1">
        <v>4</v>
      </c>
      <c r="O500" s="5">
        <f>+Tabla2[[#This Row],[45 VEN.]]+Tabla2[[#This Row],[45 AP]]</f>
        <v>25</v>
      </c>
      <c r="P500" s="2">
        <f>+Tabla2[[#This Row],[45 TOT]]+Tabla2[[#This Row],[30 TOT ]]+Tabla2[[#This Row],[15 TOT]]+Tabla2[[#This Row],[10 TOT]]</f>
        <v>9840</v>
      </c>
      <c r="Q500" s="5">
        <v>0</v>
      </c>
      <c r="R500" s="5">
        <v>0</v>
      </c>
      <c r="S500" s="5">
        <v>0</v>
      </c>
      <c r="T500" s="4"/>
      <c r="U500" s="4"/>
      <c r="V500" s="4"/>
      <c r="W500" s="4"/>
    </row>
    <row r="501" spans="1:23" x14ac:dyDescent="0.25">
      <c r="A501" s="7">
        <v>2018</v>
      </c>
      <c r="B501" s="4" t="s">
        <v>35</v>
      </c>
      <c r="C501" s="4" t="s">
        <v>63</v>
      </c>
      <c r="D501" s="5">
        <v>3545</v>
      </c>
      <c r="E501" s="1">
        <v>586</v>
      </c>
      <c r="F501" s="5">
        <f>+Tabla2[[#This Row],[10 VEN.]]+Tabla2[[#This Row],[10 AP]]</f>
        <v>4131</v>
      </c>
      <c r="G501" s="5">
        <v>0</v>
      </c>
      <c r="H501" s="1">
        <v>0</v>
      </c>
      <c r="I501" s="5">
        <f>+Tabla2[[#This Row],[15 VEN]]+Tabla2[[#This Row],[15 AP]]</f>
        <v>0</v>
      </c>
      <c r="J501" s="5">
        <v>0</v>
      </c>
      <c r="K501" s="1">
        <v>0</v>
      </c>
      <c r="L501" s="5">
        <f>+Tabla2[[#This Row],[30 VEN.]]+Tabla2[[#This Row],[30 AP]]</f>
        <v>0</v>
      </c>
      <c r="M501" s="5">
        <v>70</v>
      </c>
      <c r="N501" s="1">
        <v>3</v>
      </c>
      <c r="O501" s="5">
        <f>+Tabla2[[#This Row],[45 VEN.]]+Tabla2[[#This Row],[45 AP]]</f>
        <v>73</v>
      </c>
      <c r="P501" s="2">
        <f>+Tabla2[[#This Row],[45 TOT]]+Tabla2[[#This Row],[30 TOT ]]+Tabla2[[#This Row],[15 TOT]]+Tabla2[[#This Row],[10 TOT]]</f>
        <v>4204</v>
      </c>
      <c r="Q501" s="5">
        <v>0</v>
      </c>
      <c r="R501" s="5">
        <v>0</v>
      </c>
      <c r="S501" s="5">
        <v>0</v>
      </c>
      <c r="T501" s="4"/>
      <c r="U501" s="4"/>
      <c r="V501" s="4"/>
      <c r="W501" s="4"/>
    </row>
    <row r="502" spans="1:23" x14ac:dyDescent="0.25">
      <c r="A502" s="7">
        <v>2018</v>
      </c>
      <c r="B502" s="4" t="s">
        <v>35</v>
      </c>
      <c r="C502" s="4" t="s">
        <v>4</v>
      </c>
      <c r="D502" s="5">
        <v>3613</v>
      </c>
      <c r="E502" s="1">
        <v>346</v>
      </c>
      <c r="F502" s="5">
        <f>+Tabla2[[#This Row],[10 VEN.]]+Tabla2[[#This Row],[10 AP]]</f>
        <v>3959</v>
      </c>
      <c r="G502" s="5">
        <v>1</v>
      </c>
      <c r="H502" s="1">
        <v>3</v>
      </c>
      <c r="I502" s="5">
        <f>+Tabla2[[#This Row],[15 VEN]]+Tabla2[[#This Row],[15 AP]]</f>
        <v>4</v>
      </c>
      <c r="J502" s="5">
        <v>0</v>
      </c>
      <c r="K502" s="1">
        <v>0</v>
      </c>
      <c r="L502" s="5">
        <f>+Tabla2[[#This Row],[30 VEN.]]+Tabla2[[#This Row],[30 AP]]</f>
        <v>0</v>
      </c>
      <c r="M502" s="5">
        <v>0</v>
      </c>
      <c r="N502" s="1">
        <v>1</v>
      </c>
      <c r="O502" s="5">
        <f>+Tabla2[[#This Row],[45 VEN.]]+Tabla2[[#This Row],[45 AP]]</f>
        <v>1</v>
      </c>
      <c r="P502" s="2">
        <f>+Tabla2[[#This Row],[45 TOT]]+Tabla2[[#This Row],[30 TOT ]]+Tabla2[[#This Row],[15 TOT]]+Tabla2[[#This Row],[10 TOT]]</f>
        <v>3964</v>
      </c>
      <c r="Q502" s="5">
        <v>120</v>
      </c>
      <c r="R502" s="5">
        <v>0</v>
      </c>
      <c r="S502" s="5">
        <v>120</v>
      </c>
      <c r="T502" s="4"/>
      <c r="U502" s="4"/>
      <c r="V502" s="4"/>
      <c r="W502" s="4"/>
    </row>
    <row r="503" spans="1:23" x14ac:dyDescent="0.25">
      <c r="A503" s="7">
        <v>2018</v>
      </c>
      <c r="B503" s="4" t="s">
        <v>35</v>
      </c>
      <c r="C503" s="4" t="s">
        <v>44</v>
      </c>
      <c r="D503" s="5">
        <v>26939</v>
      </c>
      <c r="E503" s="1">
        <v>2124</v>
      </c>
      <c r="F503" s="5">
        <f>+Tabla2[[#This Row],[10 VEN.]]+Tabla2[[#This Row],[10 AP]]</f>
        <v>29063</v>
      </c>
      <c r="G503" s="5">
        <v>11</v>
      </c>
      <c r="H503" s="1">
        <v>164</v>
      </c>
      <c r="I503" s="5">
        <f>+Tabla2[[#This Row],[15 VEN]]+Tabla2[[#This Row],[15 AP]]</f>
        <v>175</v>
      </c>
      <c r="J503" s="5">
        <v>0</v>
      </c>
      <c r="K503" s="1">
        <v>0</v>
      </c>
      <c r="L503" s="5">
        <f>+Tabla2[[#This Row],[30 VEN.]]+Tabla2[[#This Row],[30 AP]]</f>
        <v>0</v>
      </c>
      <c r="M503" s="5">
        <v>191</v>
      </c>
      <c r="N503" s="1">
        <v>1</v>
      </c>
      <c r="O503" s="5">
        <f>+Tabla2[[#This Row],[45 VEN.]]+Tabla2[[#This Row],[45 AP]]</f>
        <v>192</v>
      </c>
      <c r="P503" s="2">
        <f>+Tabla2[[#This Row],[45 TOT]]+Tabla2[[#This Row],[30 TOT ]]+Tabla2[[#This Row],[15 TOT]]+Tabla2[[#This Row],[10 TOT]]</f>
        <v>29430</v>
      </c>
      <c r="Q503" s="5">
        <v>254</v>
      </c>
      <c r="R503" s="5">
        <v>140</v>
      </c>
      <c r="S503" s="5">
        <v>394</v>
      </c>
      <c r="T503" s="4"/>
      <c r="U503" s="4"/>
      <c r="V503" s="4"/>
      <c r="W503" s="4"/>
    </row>
    <row r="504" spans="1:23" x14ac:dyDescent="0.25">
      <c r="A504" s="7">
        <v>2018</v>
      </c>
      <c r="B504" s="4" t="s">
        <v>35</v>
      </c>
      <c r="C504" s="4" t="s">
        <v>23</v>
      </c>
      <c r="D504" s="5">
        <v>114945</v>
      </c>
      <c r="E504" s="1">
        <v>4085</v>
      </c>
      <c r="F504" s="5">
        <f>+Tabla2[[#This Row],[10 VEN.]]+Tabla2[[#This Row],[10 AP]]</f>
        <v>119030</v>
      </c>
      <c r="G504" s="5">
        <v>2</v>
      </c>
      <c r="H504" s="1">
        <v>94</v>
      </c>
      <c r="I504" s="5">
        <f>+Tabla2[[#This Row],[15 VEN]]+Tabla2[[#This Row],[15 AP]]</f>
        <v>96</v>
      </c>
      <c r="J504" s="5">
        <v>0</v>
      </c>
      <c r="K504" s="1">
        <v>0</v>
      </c>
      <c r="L504" s="5">
        <f>+Tabla2[[#This Row],[30 VEN.]]+Tabla2[[#This Row],[30 AP]]</f>
        <v>0</v>
      </c>
      <c r="M504" s="5">
        <v>797</v>
      </c>
      <c r="N504" s="1">
        <v>7</v>
      </c>
      <c r="O504" s="5">
        <f>+Tabla2[[#This Row],[45 VEN.]]+Tabla2[[#This Row],[45 AP]]</f>
        <v>804</v>
      </c>
      <c r="P504" s="2">
        <f>+Tabla2[[#This Row],[45 TOT]]+Tabla2[[#This Row],[30 TOT ]]+Tabla2[[#This Row],[15 TOT]]+Tabla2[[#This Row],[10 TOT]]</f>
        <v>119930</v>
      </c>
      <c r="Q504" s="5">
        <v>11090</v>
      </c>
      <c r="R504" s="5">
        <v>13600</v>
      </c>
      <c r="S504" s="5">
        <v>24690</v>
      </c>
      <c r="T504" s="4"/>
      <c r="U504" s="4"/>
      <c r="V504" s="4"/>
      <c r="W504" s="4"/>
    </row>
    <row r="505" spans="1:23" x14ac:dyDescent="0.25">
      <c r="A505" s="7">
        <v>2018</v>
      </c>
      <c r="B505" s="4" t="s">
        <v>35</v>
      </c>
      <c r="C505" s="4" t="s">
        <v>9</v>
      </c>
      <c r="D505" s="5">
        <v>141215</v>
      </c>
      <c r="E505" s="1">
        <v>8729</v>
      </c>
      <c r="F505" s="5">
        <f>+Tabla2[[#This Row],[10 VEN.]]+Tabla2[[#This Row],[10 AP]]</f>
        <v>149944</v>
      </c>
      <c r="G505" s="5">
        <v>65</v>
      </c>
      <c r="H505" s="1">
        <v>197</v>
      </c>
      <c r="I505" s="5">
        <f>+Tabla2[[#This Row],[15 VEN]]+Tabla2[[#This Row],[15 AP]]</f>
        <v>262</v>
      </c>
      <c r="J505" s="5">
        <v>0</v>
      </c>
      <c r="K505" s="1">
        <v>0</v>
      </c>
      <c r="L505" s="5">
        <f>+Tabla2[[#This Row],[30 VEN.]]+Tabla2[[#This Row],[30 AP]]</f>
        <v>0</v>
      </c>
      <c r="M505" s="5">
        <v>583</v>
      </c>
      <c r="N505" s="1">
        <v>5</v>
      </c>
      <c r="O505" s="5">
        <f>+Tabla2[[#This Row],[45 VEN.]]+Tabla2[[#This Row],[45 AP]]</f>
        <v>588</v>
      </c>
      <c r="P505" s="2">
        <f>+Tabla2[[#This Row],[45 TOT]]+Tabla2[[#This Row],[30 TOT ]]+Tabla2[[#This Row],[15 TOT]]+Tabla2[[#This Row],[10 TOT]]</f>
        <v>150794</v>
      </c>
      <c r="Q505" s="5">
        <v>475</v>
      </c>
      <c r="R505" s="5">
        <v>0</v>
      </c>
      <c r="S505" s="5">
        <v>475</v>
      </c>
      <c r="T505" s="4"/>
      <c r="U505" s="4"/>
      <c r="V505" s="4"/>
      <c r="W505" s="4"/>
    </row>
    <row r="506" spans="1:23" x14ac:dyDescent="0.25">
      <c r="A506" s="7">
        <v>2018</v>
      </c>
      <c r="B506" s="4" t="s">
        <v>35</v>
      </c>
      <c r="C506" s="4" t="s">
        <v>14</v>
      </c>
      <c r="D506" s="5">
        <v>0</v>
      </c>
      <c r="E506" s="1">
        <v>0</v>
      </c>
      <c r="F506" s="5">
        <f>+Tabla2[[#This Row],[10 VEN.]]+Tabla2[[#This Row],[10 AP]]</f>
        <v>0</v>
      </c>
      <c r="G506" s="5">
        <v>0</v>
      </c>
      <c r="H506" s="1">
        <v>0</v>
      </c>
      <c r="I506" s="5">
        <f>+Tabla2[[#This Row],[15 VEN]]+Tabla2[[#This Row],[15 AP]]</f>
        <v>0</v>
      </c>
      <c r="J506" s="5">
        <v>0</v>
      </c>
      <c r="K506" s="1">
        <v>0</v>
      </c>
      <c r="L506" s="5">
        <f>+Tabla2[[#This Row],[30 VEN.]]+Tabla2[[#This Row],[30 AP]]</f>
        <v>0</v>
      </c>
      <c r="M506" s="5">
        <v>40</v>
      </c>
      <c r="N506" s="1">
        <v>67</v>
      </c>
      <c r="O506" s="5">
        <f>+Tabla2[[#This Row],[45 VEN.]]+Tabla2[[#This Row],[45 AP]]</f>
        <v>107</v>
      </c>
      <c r="P506" s="2">
        <f>+Tabla2[[#This Row],[45 TOT]]+Tabla2[[#This Row],[30 TOT ]]+Tabla2[[#This Row],[15 TOT]]+Tabla2[[#This Row],[10 TOT]]</f>
        <v>107</v>
      </c>
      <c r="Q506" s="5">
        <v>0</v>
      </c>
      <c r="R506" s="5">
        <v>0</v>
      </c>
      <c r="S506" s="5">
        <v>0</v>
      </c>
      <c r="T506" s="4"/>
      <c r="U506" s="4"/>
      <c r="V506" s="4"/>
      <c r="W506" s="4"/>
    </row>
    <row r="507" spans="1:23" x14ac:dyDescent="0.25">
      <c r="A507" s="7">
        <v>2018</v>
      </c>
      <c r="B507" s="4" t="s">
        <v>35</v>
      </c>
      <c r="C507" s="4" t="s">
        <v>15</v>
      </c>
      <c r="D507" s="5">
        <v>117690</v>
      </c>
      <c r="E507" s="1">
        <v>12852</v>
      </c>
      <c r="F507" s="5">
        <f>+Tabla2[[#This Row],[10 VEN.]]+Tabla2[[#This Row],[10 AP]]</f>
        <v>130542</v>
      </c>
      <c r="G507" s="5">
        <v>21</v>
      </c>
      <c r="H507" s="1">
        <v>132</v>
      </c>
      <c r="I507" s="5">
        <f>+Tabla2[[#This Row],[15 VEN]]+Tabla2[[#This Row],[15 AP]]</f>
        <v>153</v>
      </c>
      <c r="J507" s="5">
        <v>0</v>
      </c>
      <c r="K507" s="1">
        <v>0</v>
      </c>
      <c r="L507" s="5">
        <f>+Tabla2[[#This Row],[30 VEN.]]+Tabla2[[#This Row],[30 AP]]</f>
        <v>0</v>
      </c>
      <c r="M507" s="5">
        <v>417</v>
      </c>
      <c r="N507" s="1">
        <v>8</v>
      </c>
      <c r="O507" s="5">
        <f>+Tabla2[[#This Row],[45 VEN.]]+Tabla2[[#This Row],[45 AP]]</f>
        <v>425</v>
      </c>
      <c r="P507" s="2">
        <f>+Tabla2[[#This Row],[45 TOT]]+Tabla2[[#This Row],[30 TOT ]]+Tabla2[[#This Row],[15 TOT]]+Tabla2[[#This Row],[10 TOT]]</f>
        <v>131120</v>
      </c>
      <c r="Q507" s="5">
        <v>426</v>
      </c>
      <c r="R507" s="5">
        <v>66</v>
      </c>
      <c r="S507" s="5">
        <v>492</v>
      </c>
      <c r="T507" s="4"/>
      <c r="U507" s="4"/>
      <c r="V507" s="4"/>
      <c r="W507" s="4"/>
    </row>
    <row r="508" spans="1:23" x14ac:dyDescent="0.25">
      <c r="A508" s="7">
        <v>2018</v>
      </c>
      <c r="B508" s="4" t="s">
        <v>35</v>
      </c>
      <c r="C508" s="4" t="s">
        <v>24</v>
      </c>
      <c r="D508" s="5">
        <v>0</v>
      </c>
      <c r="E508" s="1">
        <v>0</v>
      </c>
      <c r="F508" s="5">
        <f>+Tabla2[[#This Row],[10 VEN.]]+Tabla2[[#This Row],[10 AP]]</f>
        <v>0</v>
      </c>
      <c r="G508" s="5">
        <v>0</v>
      </c>
      <c r="H508" s="1">
        <v>0</v>
      </c>
      <c r="I508" s="5">
        <f>+Tabla2[[#This Row],[15 VEN]]+Tabla2[[#This Row],[15 AP]]</f>
        <v>0</v>
      </c>
      <c r="J508" s="5">
        <v>0</v>
      </c>
      <c r="K508" s="1">
        <v>0</v>
      </c>
      <c r="L508" s="5">
        <f>+Tabla2[[#This Row],[30 VEN.]]+Tabla2[[#This Row],[30 AP]]</f>
        <v>0</v>
      </c>
      <c r="M508" s="5">
        <v>298</v>
      </c>
      <c r="N508" s="1">
        <v>52</v>
      </c>
      <c r="O508" s="5">
        <f>+Tabla2[[#This Row],[45 VEN.]]+Tabla2[[#This Row],[45 AP]]</f>
        <v>350</v>
      </c>
      <c r="P508" s="2">
        <f>+Tabla2[[#This Row],[45 TOT]]+Tabla2[[#This Row],[30 TOT ]]+Tabla2[[#This Row],[15 TOT]]+Tabla2[[#This Row],[10 TOT]]</f>
        <v>350</v>
      </c>
      <c r="Q508" s="5">
        <v>0</v>
      </c>
      <c r="R508" s="5">
        <v>0</v>
      </c>
      <c r="S508" s="5">
        <v>0</v>
      </c>
      <c r="T508" s="4"/>
      <c r="U508" s="4"/>
      <c r="V508" s="4"/>
      <c r="W508" s="4"/>
    </row>
    <row r="509" spans="1:23" x14ac:dyDescent="0.25">
      <c r="A509" s="7">
        <v>2018</v>
      </c>
      <c r="B509" s="4" t="s">
        <v>35</v>
      </c>
      <c r="C509" s="4" t="s">
        <v>25</v>
      </c>
      <c r="D509" s="5">
        <v>35457</v>
      </c>
      <c r="E509" s="1">
        <v>85673</v>
      </c>
      <c r="F509" s="5">
        <f>+Tabla2[[#This Row],[10 VEN.]]+Tabla2[[#This Row],[10 AP]]</f>
        <v>121130</v>
      </c>
      <c r="G509" s="5">
        <v>21</v>
      </c>
      <c r="H509" s="1">
        <v>203</v>
      </c>
      <c r="I509" s="5">
        <f>+Tabla2[[#This Row],[15 VEN]]+Tabla2[[#This Row],[15 AP]]</f>
        <v>224</v>
      </c>
      <c r="J509" s="5">
        <v>0</v>
      </c>
      <c r="K509" s="1">
        <v>1</v>
      </c>
      <c r="L509" s="5">
        <f>+Tabla2[[#This Row],[30 VEN.]]+Tabla2[[#This Row],[30 AP]]</f>
        <v>1</v>
      </c>
      <c r="M509" s="5">
        <v>1031</v>
      </c>
      <c r="N509" s="1">
        <v>87</v>
      </c>
      <c r="O509" s="5">
        <f>+Tabla2[[#This Row],[45 VEN.]]+Tabla2[[#This Row],[45 AP]]</f>
        <v>1118</v>
      </c>
      <c r="P509" s="2">
        <f>+Tabla2[[#This Row],[45 TOT]]+Tabla2[[#This Row],[30 TOT ]]+Tabla2[[#This Row],[15 TOT]]+Tabla2[[#This Row],[10 TOT]]</f>
        <v>122473</v>
      </c>
      <c r="Q509" s="5">
        <v>11</v>
      </c>
      <c r="R509" s="5">
        <v>0</v>
      </c>
      <c r="S509" s="5">
        <v>11</v>
      </c>
      <c r="T509" s="4"/>
      <c r="U509" s="4"/>
      <c r="V509" s="4"/>
      <c r="W509" s="4"/>
    </row>
    <row r="510" spans="1:23" x14ac:dyDescent="0.25">
      <c r="A510" s="7">
        <v>2018</v>
      </c>
      <c r="B510" s="4" t="s">
        <v>35</v>
      </c>
      <c r="C510" s="4" t="s">
        <v>17</v>
      </c>
      <c r="D510" s="5">
        <v>62630</v>
      </c>
      <c r="E510" s="1">
        <v>4389</v>
      </c>
      <c r="F510" s="5">
        <f>+Tabla2[[#This Row],[10 VEN.]]+Tabla2[[#This Row],[10 AP]]</f>
        <v>67019</v>
      </c>
      <c r="G510" s="5">
        <v>59</v>
      </c>
      <c r="H510" s="1">
        <v>187</v>
      </c>
      <c r="I510" s="5">
        <f>+Tabla2[[#This Row],[15 VEN]]+Tabla2[[#This Row],[15 AP]]</f>
        <v>246</v>
      </c>
      <c r="J510" s="5">
        <v>0</v>
      </c>
      <c r="K510" s="1">
        <v>0</v>
      </c>
      <c r="L510" s="5">
        <f>+Tabla2[[#This Row],[30 VEN.]]+Tabla2[[#This Row],[30 AP]]</f>
        <v>0</v>
      </c>
      <c r="M510" s="5">
        <v>499</v>
      </c>
      <c r="N510" s="1">
        <v>45</v>
      </c>
      <c r="O510" s="5">
        <f>+Tabla2[[#This Row],[45 VEN.]]+Tabla2[[#This Row],[45 AP]]</f>
        <v>544</v>
      </c>
      <c r="P510" s="2">
        <f>+Tabla2[[#This Row],[45 TOT]]+Tabla2[[#This Row],[30 TOT ]]+Tabla2[[#This Row],[15 TOT]]+Tabla2[[#This Row],[10 TOT]]</f>
        <v>67809</v>
      </c>
      <c r="Q510" s="5">
        <v>0</v>
      </c>
      <c r="R510" s="5">
        <v>0</v>
      </c>
      <c r="S510" s="5">
        <v>0</v>
      </c>
      <c r="T510" s="4"/>
      <c r="U510" s="4"/>
      <c r="V510" s="4"/>
      <c r="W510" s="4"/>
    </row>
    <row r="511" spans="1:23" x14ac:dyDescent="0.25">
      <c r="A511" s="7">
        <v>2018</v>
      </c>
      <c r="B511" s="4" t="s">
        <v>35</v>
      </c>
      <c r="C511" s="4" t="s">
        <v>26</v>
      </c>
      <c r="D511" s="5">
        <v>53089</v>
      </c>
      <c r="E511" s="1">
        <v>34258</v>
      </c>
      <c r="F511" s="5">
        <f>+Tabla2[[#This Row],[10 VEN.]]+Tabla2[[#This Row],[10 AP]]</f>
        <v>87347</v>
      </c>
      <c r="G511" s="5">
        <v>96</v>
      </c>
      <c r="H511" s="1">
        <v>1011</v>
      </c>
      <c r="I511" s="5">
        <f>+Tabla2[[#This Row],[15 VEN]]+Tabla2[[#This Row],[15 AP]]</f>
        <v>1107</v>
      </c>
      <c r="J511" s="5">
        <v>0</v>
      </c>
      <c r="K511" s="1">
        <v>0</v>
      </c>
      <c r="L511" s="5">
        <f>+Tabla2[[#This Row],[30 VEN.]]+Tabla2[[#This Row],[30 AP]]</f>
        <v>0</v>
      </c>
      <c r="M511" s="5">
        <v>1485</v>
      </c>
      <c r="N511" s="1">
        <v>7</v>
      </c>
      <c r="O511" s="5">
        <f>+Tabla2[[#This Row],[45 VEN.]]+Tabla2[[#This Row],[45 AP]]</f>
        <v>1492</v>
      </c>
      <c r="P511" s="2">
        <f>+Tabla2[[#This Row],[45 TOT]]+Tabla2[[#This Row],[30 TOT ]]+Tabla2[[#This Row],[15 TOT]]+Tabla2[[#This Row],[10 TOT]]</f>
        <v>89946</v>
      </c>
      <c r="Q511" s="5">
        <v>628</v>
      </c>
      <c r="R511" s="5">
        <v>1438</v>
      </c>
      <c r="S511" s="5">
        <v>2066</v>
      </c>
      <c r="T511" s="4"/>
      <c r="U511" s="4"/>
      <c r="V511" s="4"/>
      <c r="W511" s="4"/>
    </row>
    <row r="512" spans="1:23" x14ac:dyDescent="0.25">
      <c r="A512" s="7">
        <v>2018</v>
      </c>
      <c r="B512" s="4" t="s">
        <v>35</v>
      </c>
      <c r="C512" s="4" t="s">
        <v>6</v>
      </c>
      <c r="D512" s="5">
        <v>80076</v>
      </c>
      <c r="E512" s="1">
        <v>27264</v>
      </c>
      <c r="F512" s="5">
        <f>+Tabla2[[#This Row],[10 VEN.]]+Tabla2[[#This Row],[10 AP]]</f>
        <v>107340</v>
      </c>
      <c r="G512" s="5">
        <v>14</v>
      </c>
      <c r="H512" s="1">
        <v>166</v>
      </c>
      <c r="I512" s="5">
        <f>+Tabla2[[#This Row],[15 VEN]]+Tabla2[[#This Row],[15 AP]]</f>
        <v>180</v>
      </c>
      <c r="J512" s="5">
        <v>0</v>
      </c>
      <c r="K512" s="1">
        <v>17</v>
      </c>
      <c r="L512" s="5">
        <f>+Tabla2[[#This Row],[30 VEN.]]+Tabla2[[#This Row],[30 AP]]</f>
        <v>17</v>
      </c>
      <c r="M512" s="5">
        <v>463</v>
      </c>
      <c r="N512" s="1">
        <v>16</v>
      </c>
      <c r="O512" s="5">
        <f>+Tabla2[[#This Row],[45 VEN.]]+Tabla2[[#This Row],[45 AP]]</f>
        <v>479</v>
      </c>
      <c r="P512" s="2">
        <f>+Tabla2[[#This Row],[45 TOT]]+Tabla2[[#This Row],[30 TOT ]]+Tabla2[[#This Row],[15 TOT]]+Tabla2[[#This Row],[10 TOT]]</f>
        <v>108016</v>
      </c>
      <c r="Q512" s="5">
        <v>41</v>
      </c>
      <c r="R512" s="5">
        <v>0</v>
      </c>
      <c r="S512" s="5">
        <v>41</v>
      </c>
      <c r="T512" s="4"/>
      <c r="U512" s="4"/>
      <c r="V512" s="4"/>
      <c r="W512" s="4"/>
    </row>
    <row r="513" spans="1:23" x14ac:dyDescent="0.25">
      <c r="A513" s="7">
        <v>2018</v>
      </c>
      <c r="B513" s="4" t="s">
        <v>35</v>
      </c>
      <c r="C513" s="4" t="s">
        <v>64</v>
      </c>
      <c r="D513" s="5">
        <v>241566</v>
      </c>
      <c r="E513" s="1">
        <v>6210</v>
      </c>
      <c r="F513" s="5">
        <f>+Tabla2[[#This Row],[10 VEN.]]+Tabla2[[#This Row],[10 AP]]</f>
        <v>247776</v>
      </c>
      <c r="G513" s="5">
        <v>0</v>
      </c>
      <c r="H513" s="1">
        <v>865</v>
      </c>
      <c r="I513" s="5">
        <f>+Tabla2[[#This Row],[15 VEN]]+Tabla2[[#This Row],[15 AP]]</f>
        <v>865</v>
      </c>
      <c r="J513" s="5">
        <v>0</v>
      </c>
      <c r="K513" s="1">
        <v>0</v>
      </c>
      <c r="L513" s="5">
        <f>+Tabla2[[#This Row],[30 VEN.]]+Tabla2[[#This Row],[30 AP]]</f>
        <v>0</v>
      </c>
      <c r="M513" s="5">
        <v>1793</v>
      </c>
      <c r="N513" s="1">
        <v>61</v>
      </c>
      <c r="O513" s="5">
        <f>+Tabla2[[#This Row],[45 VEN.]]+Tabla2[[#This Row],[45 AP]]</f>
        <v>1854</v>
      </c>
      <c r="P513" s="2">
        <f>+Tabla2[[#This Row],[45 TOT]]+Tabla2[[#This Row],[30 TOT ]]+Tabla2[[#This Row],[15 TOT]]+Tabla2[[#This Row],[10 TOT]]</f>
        <v>250495</v>
      </c>
      <c r="Q513" s="5">
        <v>10</v>
      </c>
      <c r="R513" s="5">
        <v>0</v>
      </c>
      <c r="S513" s="5">
        <v>10</v>
      </c>
      <c r="T513" s="4"/>
      <c r="U513" s="4"/>
      <c r="V513" s="4"/>
      <c r="W513" s="4"/>
    </row>
    <row r="514" spans="1:23" x14ac:dyDescent="0.25">
      <c r="A514" s="7">
        <v>2018</v>
      </c>
      <c r="B514" s="4" t="s">
        <v>35</v>
      </c>
      <c r="C514" s="4" t="s">
        <v>7</v>
      </c>
      <c r="D514" s="5">
        <v>155098</v>
      </c>
      <c r="E514" s="1">
        <v>13729</v>
      </c>
      <c r="F514" s="5">
        <f>+Tabla2[[#This Row],[10 VEN.]]+Tabla2[[#This Row],[10 AP]]</f>
        <v>168827</v>
      </c>
      <c r="G514" s="5">
        <v>0</v>
      </c>
      <c r="H514" s="1">
        <v>1108</v>
      </c>
      <c r="I514" s="5">
        <f>+Tabla2[[#This Row],[15 VEN]]+Tabla2[[#This Row],[15 AP]]</f>
        <v>1108</v>
      </c>
      <c r="J514" s="5">
        <v>0</v>
      </c>
      <c r="K514" s="1">
        <v>29</v>
      </c>
      <c r="L514" s="5">
        <f>+Tabla2[[#This Row],[30 VEN.]]+Tabla2[[#This Row],[30 AP]]</f>
        <v>29</v>
      </c>
      <c r="M514" s="5">
        <v>2777</v>
      </c>
      <c r="N514" s="1">
        <v>113</v>
      </c>
      <c r="O514" s="5">
        <f>+Tabla2[[#This Row],[45 VEN.]]+Tabla2[[#This Row],[45 AP]]</f>
        <v>2890</v>
      </c>
      <c r="P514" s="2">
        <f>+Tabla2[[#This Row],[45 TOT]]+Tabla2[[#This Row],[30 TOT ]]+Tabla2[[#This Row],[15 TOT]]+Tabla2[[#This Row],[10 TOT]]</f>
        <v>172854</v>
      </c>
      <c r="Q514" s="5">
        <v>6603</v>
      </c>
      <c r="R514" s="5">
        <v>90</v>
      </c>
      <c r="S514" s="5">
        <v>6693</v>
      </c>
      <c r="T514" s="4"/>
      <c r="U514" s="4"/>
      <c r="V514" s="4"/>
      <c r="W514" s="4"/>
    </row>
    <row r="515" spans="1:23" x14ac:dyDescent="0.25">
      <c r="A515" s="7">
        <v>2018</v>
      </c>
      <c r="B515" s="4" t="s">
        <v>35</v>
      </c>
      <c r="C515" s="4" t="s">
        <v>8</v>
      </c>
      <c r="D515" s="5">
        <v>6676</v>
      </c>
      <c r="E515" s="1">
        <v>209</v>
      </c>
      <c r="F515" s="5">
        <f>+Tabla2[[#This Row],[10 VEN.]]+Tabla2[[#This Row],[10 AP]]</f>
        <v>6885</v>
      </c>
      <c r="G515" s="5">
        <v>0</v>
      </c>
      <c r="H515" s="1">
        <v>0</v>
      </c>
      <c r="I515" s="5">
        <f>+Tabla2[[#This Row],[15 VEN]]+Tabla2[[#This Row],[15 AP]]</f>
        <v>0</v>
      </c>
      <c r="J515" s="5">
        <v>0</v>
      </c>
      <c r="K515" s="1">
        <v>0</v>
      </c>
      <c r="L515" s="5">
        <f>+Tabla2[[#This Row],[30 VEN.]]+Tabla2[[#This Row],[30 AP]]</f>
        <v>0</v>
      </c>
      <c r="M515" s="5">
        <v>75</v>
      </c>
      <c r="N515" s="1">
        <v>0</v>
      </c>
      <c r="O515" s="5">
        <f>+Tabla2[[#This Row],[45 VEN.]]+Tabla2[[#This Row],[45 AP]]</f>
        <v>75</v>
      </c>
      <c r="P515" s="2">
        <f>+Tabla2[[#This Row],[45 TOT]]+Tabla2[[#This Row],[30 TOT ]]+Tabla2[[#This Row],[15 TOT]]+Tabla2[[#This Row],[10 TOT]]</f>
        <v>6960</v>
      </c>
      <c r="Q515" s="5">
        <v>106</v>
      </c>
      <c r="R515" s="5">
        <v>0</v>
      </c>
      <c r="S515" s="5">
        <v>106</v>
      </c>
      <c r="T515" s="4"/>
      <c r="U515" s="4"/>
      <c r="V515" s="4"/>
      <c r="W515" s="4"/>
    </row>
    <row r="516" spans="1:23" x14ac:dyDescent="0.25">
      <c r="A516" s="7">
        <v>2018</v>
      </c>
      <c r="B516" s="4" t="s">
        <v>35</v>
      </c>
      <c r="C516" s="4" t="s">
        <v>5</v>
      </c>
      <c r="D516" s="5">
        <v>1311</v>
      </c>
      <c r="E516" s="1">
        <v>0</v>
      </c>
      <c r="F516" s="5">
        <f>+Tabla2[[#This Row],[10 VEN.]]+Tabla2[[#This Row],[10 AP]]</f>
        <v>1311</v>
      </c>
      <c r="G516" s="5">
        <v>0</v>
      </c>
      <c r="H516" s="1">
        <v>0</v>
      </c>
      <c r="I516" s="5">
        <f>+Tabla2[[#This Row],[15 VEN]]+Tabla2[[#This Row],[15 AP]]</f>
        <v>0</v>
      </c>
      <c r="J516" s="5">
        <v>0</v>
      </c>
      <c r="K516" s="1">
        <v>0</v>
      </c>
      <c r="L516" s="5">
        <f>+Tabla2[[#This Row],[30 VEN.]]+Tabla2[[#This Row],[30 AP]]</f>
        <v>0</v>
      </c>
      <c r="M516" s="5">
        <v>0</v>
      </c>
      <c r="N516" s="1">
        <v>0</v>
      </c>
      <c r="O516" s="5">
        <f>+Tabla2[[#This Row],[45 VEN.]]+Tabla2[[#This Row],[45 AP]]</f>
        <v>0</v>
      </c>
      <c r="P516" s="2">
        <f>+Tabla2[[#This Row],[45 TOT]]+Tabla2[[#This Row],[30 TOT ]]+Tabla2[[#This Row],[15 TOT]]+Tabla2[[#This Row],[10 TOT]]</f>
        <v>1311</v>
      </c>
      <c r="Q516" s="5">
        <v>0</v>
      </c>
      <c r="R516" s="5">
        <v>0</v>
      </c>
      <c r="S516" s="5">
        <v>0</v>
      </c>
      <c r="T516" s="4"/>
      <c r="U516" s="4"/>
      <c r="V516" s="4"/>
      <c r="W516" s="4"/>
    </row>
    <row r="517" spans="1:23" x14ac:dyDescent="0.25">
      <c r="A517" s="7">
        <v>2018</v>
      </c>
      <c r="B517" s="4" t="s">
        <v>37</v>
      </c>
      <c r="C517" s="4" t="s">
        <v>3</v>
      </c>
      <c r="D517" s="5">
        <v>60002</v>
      </c>
      <c r="E517" s="1">
        <v>14</v>
      </c>
      <c r="F517" s="5">
        <f>+Tabla2[[#This Row],[10 VEN.]]+Tabla2[[#This Row],[10 AP]]</f>
        <v>60016</v>
      </c>
      <c r="G517" s="5">
        <v>0</v>
      </c>
      <c r="H517" s="1">
        <v>190</v>
      </c>
      <c r="I517" s="5">
        <f>+Tabla2[[#This Row],[15 VEN]]+Tabla2[[#This Row],[15 AP]]</f>
        <v>190</v>
      </c>
      <c r="J517" s="5">
        <v>9</v>
      </c>
      <c r="K517" s="1">
        <v>0</v>
      </c>
      <c r="L517" s="5">
        <f>+Tabla2[[#This Row],[30 VEN.]]+Tabla2[[#This Row],[30 AP]]</f>
        <v>9</v>
      </c>
      <c r="M517" s="5">
        <v>101</v>
      </c>
      <c r="N517" s="1">
        <v>20</v>
      </c>
      <c r="O517" s="5">
        <f>+Tabla2[[#This Row],[45 VEN.]]+Tabla2[[#This Row],[45 AP]]</f>
        <v>121</v>
      </c>
      <c r="P517" s="2">
        <f>+Tabla2[[#This Row],[45 TOT]]+Tabla2[[#This Row],[30 TOT ]]+Tabla2[[#This Row],[15 TOT]]+Tabla2[[#This Row],[10 TOT]]</f>
        <v>60336</v>
      </c>
      <c r="Q517" s="5">
        <v>0</v>
      </c>
      <c r="R517" s="5">
        <v>1736</v>
      </c>
      <c r="S517" s="5">
        <v>1736</v>
      </c>
      <c r="T517" s="4"/>
      <c r="U517" s="4"/>
      <c r="V517" s="4"/>
      <c r="W517" s="4"/>
    </row>
    <row r="518" spans="1:23" x14ac:dyDescent="0.25">
      <c r="A518" s="7">
        <v>2018</v>
      </c>
      <c r="B518" s="4" t="s">
        <v>37</v>
      </c>
      <c r="C518" s="4" t="s">
        <v>9</v>
      </c>
      <c r="D518" s="5">
        <v>61534</v>
      </c>
      <c r="E518" s="1">
        <v>0</v>
      </c>
      <c r="F518" s="5">
        <f>+Tabla2[[#This Row],[10 VEN.]]+Tabla2[[#This Row],[10 AP]]</f>
        <v>61534</v>
      </c>
      <c r="G518" s="5">
        <v>0</v>
      </c>
      <c r="H518" s="1">
        <v>5</v>
      </c>
      <c r="I518" s="5">
        <f>+Tabla2[[#This Row],[15 VEN]]+Tabla2[[#This Row],[15 AP]]</f>
        <v>5</v>
      </c>
      <c r="J518" s="5">
        <v>0</v>
      </c>
      <c r="K518" s="1">
        <v>0</v>
      </c>
      <c r="L518" s="5">
        <f>+Tabla2[[#This Row],[30 VEN.]]+Tabla2[[#This Row],[30 AP]]</f>
        <v>0</v>
      </c>
      <c r="M518" s="5">
        <v>50</v>
      </c>
      <c r="N518" s="1">
        <v>1</v>
      </c>
      <c r="O518" s="5">
        <f>+Tabla2[[#This Row],[45 VEN.]]+Tabla2[[#This Row],[45 AP]]</f>
        <v>51</v>
      </c>
      <c r="P518" s="2">
        <f>+Tabla2[[#This Row],[45 TOT]]+Tabla2[[#This Row],[30 TOT ]]+Tabla2[[#This Row],[15 TOT]]+Tabla2[[#This Row],[10 TOT]]</f>
        <v>61590</v>
      </c>
      <c r="Q518" s="5">
        <v>129</v>
      </c>
      <c r="R518" s="5">
        <v>959</v>
      </c>
      <c r="S518" s="5">
        <v>1088</v>
      </c>
      <c r="T518" s="4"/>
      <c r="U518" s="4"/>
      <c r="V518" s="4"/>
      <c r="W518" s="4"/>
    </row>
    <row r="519" spans="1:23" x14ac:dyDescent="0.25">
      <c r="A519" s="7">
        <v>2018</v>
      </c>
      <c r="B519" s="4" t="s">
        <v>37</v>
      </c>
      <c r="C519" s="4" t="s">
        <v>19</v>
      </c>
      <c r="D519" s="5">
        <v>114649</v>
      </c>
      <c r="E519" s="1">
        <v>2076</v>
      </c>
      <c r="F519" s="5">
        <f>+Tabla2[[#This Row],[10 VEN.]]+Tabla2[[#This Row],[10 AP]]</f>
        <v>116725</v>
      </c>
      <c r="G519" s="5">
        <v>90</v>
      </c>
      <c r="H519" s="1">
        <v>76</v>
      </c>
      <c r="I519" s="5">
        <f>+Tabla2[[#This Row],[15 VEN]]+Tabla2[[#This Row],[15 AP]]</f>
        <v>166</v>
      </c>
      <c r="J519" s="5">
        <v>0</v>
      </c>
      <c r="K519" s="1">
        <v>0</v>
      </c>
      <c r="L519" s="5">
        <f>+Tabla2[[#This Row],[30 VEN.]]+Tabla2[[#This Row],[30 AP]]</f>
        <v>0</v>
      </c>
      <c r="M519" s="5">
        <v>1286</v>
      </c>
      <c r="N519" s="1">
        <v>8</v>
      </c>
      <c r="O519" s="5">
        <f>+Tabla2[[#This Row],[45 VEN.]]+Tabla2[[#This Row],[45 AP]]</f>
        <v>1294</v>
      </c>
      <c r="P519" s="2">
        <f>+Tabla2[[#This Row],[45 TOT]]+Tabla2[[#This Row],[30 TOT ]]+Tabla2[[#This Row],[15 TOT]]+Tabla2[[#This Row],[10 TOT]]</f>
        <v>118185</v>
      </c>
      <c r="Q519" s="5">
        <v>4598</v>
      </c>
      <c r="R519" s="5">
        <v>5245</v>
      </c>
      <c r="S519" s="5">
        <v>9843</v>
      </c>
      <c r="T519" s="4"/>
      <c r="U519" s="4"/>
      <c r="V519" s="4"/>
      <c r="W519" s="4"/>
    </row>
    <row r="520" spans="1:23" x14ac:dyDescent="0.25">
      <c r="A520" s="7">
        <v>2018</v>
      </c>
      <c r="B520" s="4" t="s">
        <v>37</v>
      </c>
      <c r="C520" s="4" t="s">
        <v>64</v>
      </c>
      <c r="D520" s="5">
        <v>95953</v>
      </c>
      <c r="E520" s="1">
        <v>99</v>
      </c>
      <c r="F520" s="5">
        <f>+Tabla2[[#This Row],[10 VEN.]]+Tabla2[[#This Row],[10 AP]]</f>
        <v>96052</v>
      </c>
      <c r="G520" s="5">
        <v>106</v>
      </c>
      <c r="H520" s="1">
        <v>0</v>
      </c>
      <c r="I520" s="5">
        <f>+Tabla2[[#This Row],[15 VEN]]+Tabla2[[#This Row],[15 AP]]</f>
        <v>106</v>
      </c>
      <c r="J520" s="5">
        <v>0</v>
      </c>
      <c r="K520" s="1">
        <v>0</v>
      </c>
      <c r="L520" s="5">
        <f>+Tabla2[[#This Row],[30 VEN.]]+Tabla2[[#This Row],[30 AP]]</f>
        <v>0</v>
      </c>
      <c r="M520" s="5">
        <v>814</v>
      </c>
      <c r="N520" s="1">
        <v>54</v>
      </c>
      <c r="O520" s="5">
        <f>+Tabla2[[#This Row],[45 VEN.]]+Tabla2[[#This Row],[45 AP]]</f>
        <v>868</v>
      </c>
      <c r="P520" s="2">
        <f>+Tabla2[[#This Row],[45 TOT]]+Tabla2[[#This Row],[30 TOT ]]+Tabla2[[#This Row],[15 TOT]]+Tabla2[[#This Row],[10 TOT]]</f>
        <v>97026</v>
      </c>
      <c r="Q520" s="5">
        <v>0</v>
      </c>
      <c r="R520" s="5">
        <v>136</v>
      </c>
      <c r="S520" s="5">
        <v>136</v>
      </c>
      <c r="T520" s="4"/>
      <c r="U520" s="4"/>
      <c r="V520" s="4"/>
      <c r="W520" s="4"/>
    </row>
    <row r="521" spans="1:23" x14ac:dyDescent="0.25">
      <c r="A521" s="7">
        <v>2018</v>
      </c>
      <c r="B521" s="4" t="s">
        <v>37</v>
      </c>
      <c r="C521" s="4" t="s">
        <v>7</v>
      </c>
      <c r="D521" s="5">
        <v>67691</v>
      </c>
      <c r="E521" s="1">
        <v>0</v>
      </c>
      <c r="F521" s="5">
        <f>+Tabla2[[#This Row],[10 VEN.]]+Tabla2[[#This Row],[10 AP]]</f>
        <v>67691</v>
      </c>
      <c r="G521" s="5">
        <v>12</v>
      </c>
      <c r="H521" s="1">
        <v>98</v>
      </c>
      <c r="I521" s="5">
        <f>+Tabla2[[#This Row],[15 VEN]]+Tabla2[[#This Row],[15 AP]]</f>
        <v>110</v>
      </c>
      <c r="J521" s="5">
        <v>0</v>
      </c>
      <c r="K521" s="1">
        <v>0</v>
      </c>
      <c r="L521" s="5">
        <f>+Tabla2[[#This Row],[30 VEN.]]+Tabla2[[#This Row],[30 AP]]</f>
        <v>0</v>
      </c>
      <c r="M521" s="5">
        <v>384</v>
      </c>
      <c r="N521" s="1">
        <v>9</v>
      </c>
      <c r="O521" s="5">
        <f>+Tabla2[[#This Row],[45 VEN.]]+Tabla2[[#This Row],[45 AP]]</f>
        <v>393</v>
      </c>
      <c r="P521" s="2">
        <f>+Tabla2[[#This Row],[45 TOT]]+Tabla2[[#This Row],[30 TOT ]]+Tabla2[[#This Row],[15 TOT]]+Tabla2[[#This Row],[10 TOT]]</f>
        <v>68194</v>
      </c>
      <c r="Q521" s="5">
        <v>896</v>
      </c>
      <c r="R521" s="5">
        <v>0</v>
      </c>
      <c r="S521" s="5">
        <v>896</v>
      </c>
      <c r="T521" s="4"/>
      <c r="U521" s="4"/>
      <c r="V521" s="4"/>
      <c r="W521" s="4"/>
    </row>
    <row r="522" spans="1:23" x14ac:dyDescent="0.25">
      <c r="A522" s="7">
        <v>2018</v>
      </c>
      <c r="B522" s="4" t="s">
        <v>38</v>
      </c>
      <c r="C522" s="4" t="s">
        <v>8</v>
      </c>
      <c r="D522" s="5">
        <v>119454</v>
      </c>
      <c r="E522" s="1">
        <v>1583</v>
      </c>
      <c r="F522" s="5">
        <f>+Tabla2[[#This Row],[10 VEN.]]+Tabla2[[#This Row],[10 AP]]</f>
        <v>121037</v>
      </c>
      <c r="G522" s="5">
        <v>0</v>
      </c>
      <c r="H522" s="1">
        <v>0</v>
      </c>
      <c r="I522" s="5">
        <f>+Tabla2[[#This Row],[15 VEN]]+Tabla2[[#This Row],[15 AP]]</f>
        <v>0</v>
      </c>
      <c r="J522" s="5">
        <v>4</v>
      </c>
      <c r="K522" s="1">
        <v>0</v>
      </c>
      <c r="L522" s="5">
        <f>+Tabla2[[#This Row],[30 VEN.]]+Tabla2[[#This Row],[30 AP]]</f>
        <v>4</v>
      </c>
      <c r="M522" s="5">
        <v>89</v>
      </c>
      <c r="N522" s="1">
        <v>1</v>
      </c>
      <c r="O522" s="5">
        <f>+Tabla2[[#This Row],[45 VEN.]]+Tabla2[[#This Row],[45 AP]]</f>
        <v>90</v>
      </c>
      <c r="P522" s="2">
        <f>+Tabla2[[#This Row],[45 TOT]]+Tabla2[[#This Row],[30 TOT ]]+Tabla2[[#This Row],[15 TOT]]+Tabla2[[#This Row],[10 TOT]]</f>
        <v>121131</v>
      </c>
      <c r="Q522" s="5">
        <v>7</v>
      </c>
      <c r="R522" s="5">
        <v>0</v>
      </c>
      <c r="S522" s="5">
        <v>7</v>
      </c>
      <c r="T522" s="4"/>
      <c r="U522" s="4"/>
      <c r="V522" s="4"/>
      <c r="W522" s="4"/>
    </row>
    <row r="523" spans="1:23" x14ac:dyDescent="0.25">
      <c r="A523" s="7">
        <v>2018</v>
      </c>
      <c r="B523" s="4" t="s">
        <v>38</v>
      </c>
      <c r="C523" s="4" t="s">
        <v>45</v>
      </c>
      <c r="D523" s="5">
        <v>127566</v>
      </c>
      <c r="E523" s="1">
        <v>3504</v>
      </c>
      <c r="F523" s="5">
        <f>+Tabla2[[#This Row],[10 VEN.]]+Tabla2[[#This Row],[10 AP]]</f>
        <v>131070</v>
      </c>
      <c r="G523" s="5">
        <v>0</v>
      </c>
      <c r="H523" s="1">
        <v>0</v>
      </c>
      <c r="I523" s="5">
        <f>+Tabla2[[#This Row],[15 VEN]]+Tabla2[[#This Row],[15 AP]]</f>
        <v>0</v>
      </c>
      <c r="J523" s="5">
        <v>0</v>
      </c>
      <c r="K523" s="1">
        <v>0</v>
      </c>
      <c r="L523" s="5">
        <f>+Tabla2[[#This Row],[30 VEN.]]+Tabla2[[#This Row],[30 AP]]</f>
        <v>0</v>
      </c>
      <c r="M523" s="5">
        <v>175</v>
      </c>
      <c r="N523" s="1">
        <v>15</v>
      </c>
      <c r="O523" s="5">
        <f>+Tabla2[[#This Row],[45 VEN.]]+Tabla2[[#This Row],[45 AP]]</f>
        <v>190</v>
      </c>
      <c r="P523" s="2">
        <f>+Tabla2[[#This Row],[45 TOT]]+Tabla2[[#This Row],[30 TOT ]]+Tabla2[[#This Row],[15 TOT]]+Tabla2[[#This Row],[10 TOT]]</f>
        <v>131260</v>
      </c>
      <c r="Q523" s="5">
        <v>36</v>
      </c>
      <c r="R523" s="5">
        <v>0</v>
      </c>
      <c r="S523" s="5">
        <v>36</v>
      </c>
      <c r="T523" s="4"/>
      <c r="U523" s="4"/>
      <c r="V523" s="4"/>
      <c r="W523" s="4"/>
    </row>
    <row r="524" spans="1:23" x14ac:dyDescent="0.25">
      <c r="A524" s="7">
        <v>2018</v>
      </c>
      <c r="B524" s="4" t="s">
        <v>38</v>
      </c>
      <c r="C524" s="4" t="s">
        <v>18</v>
      </c>
      <c r="D524" s="5">
        <v>354307</v>
      </c>
      <c r="E524" s="1">
        <v>715</v>
      </c>
      <c r="F524" s="5">
        <f>+Tabla2[[#This Row],[10 VEN.]]+Tabla2[[#This Row],[10 AP]]</f>
        <v>355022</v>
      </c>
      <c r="G524" s="5">
        <v>0</v>
      </c>
      <c r="H524" s="1">
        <v>0</v>
      </c>
      <c r="I524" s="5">
        <f>+Tabla2[[#This Row],[15 VEN]]+Tabla2[[#This Row],[15 AP]]</f>
        <v>0</v>
      </c>
      <c r="J524" s="5">
        <v>0</v>
      </c>
      <c r="K524" s="1">
        <v>0</v>
      </c>
      <c r="L524" s="5">
        <f>+Tabla2[[#This Row],[30 VEN.]]+Tabla2[[#This Row],[30 AP]]</f>
        <v>0</v>
      </c>
      <c r="M524" s="5">
        <v>154</v>
      </c>
      <c r="N524" s="1">
        <v>0</v>
      </c>
      <c r="O524" s="5">
        <f>+Tabla2[[#This Row],[45 VEN.]]+Tabla2[[#This Row],[45 AP]]</f>
        <v>154</v>
      </c>
      <c r="P524" s="2">
        <f>+Tabla2[[#This Row],[45 TOT]]+Tabla2[[#This Row],[30 TOT ]]+Tabla2[[#This Row],[15 TOT]]+Tabla2[[#This Row],[10 TOT]]</f>
        <v>355176</v>
      </c>
      <c r="Q524" s="5">
        <v>1331</v>
      </c>
      <c r="R524" s="5">
        <v>0</v>
      </c>
      <c r="S524" s="5">
        <v>1331</v>
      </c>
      <c r="T524" s="4"/>
      <c r="U524" s="4"/>
      <c r="V524" s="4"/>
      <c r="W524" s="4"/>
    </row>
    <row r="525" spans="1:23" x14ac:dyDescent="0.25">
      <c r="A525" s="7">
        <v>2018</v>
      </c>
      <c r="B525" s="4" t="s">
        <v>38</v>
      </c>
      <c r="C525" s="4" t="s">
        <v>17</v>
      </c>
      <c r="D525" s="5">
        <v>37416</v>
      </c>
      <c r="E525" s="1">
        <v>547</v>
      </c>
      <c r="F525" s="5">
        <f>+Tabla2[[#This Row],[10 VEN.]]+Tabla2[[#This Row],[10 AP]]</f>
        <v>37963</v>
      </c>
      <c r="G525" s="5">
        <v>0</v>
      </c>
      <c r="H525" s="1">
        <v>0</v>
      </c>
      <c r="I525" s="5">
        <f>+Tabla2[[#This Row],[15 VEN]]+Tabla2[[#This Row],[15 AP]]</f>
        <v>0</v>
      </c>
      <c r="J525" s="5">
        <v>0</v>
      </c>
      <c r="K525" s="1">
        <v>0</v>
      </c>
      <c r="L525" s="5">
        <f>+Tabla2[[#This Row],[30 VEN.]]+Tabla2[[#This Row],[30 AP]]</f>
        <v>0</v>
      </c>
      <c r="M525" s="5">
        <v>28</v>
      </c>
      <c r="N525" s="1">
        <v>0</v>
      </c>
      <c r="O525" s="5">
        <f>+Tabla2[[#This Row],[45 VEN.]]+Tabla2[[#This Row],[45 AP]]</f>
        <v>28</v>
      </c>
      <c r="P525" s="2">
        <f>+Tabla2[[#This Row],[45 TOT]]+Tabla2[[#This Row],[30 TOT ]]+Tabla2[[#This Row],[15 TOT]]+Tabla2[[#This Row],[10 TOT]]</f>
        <v>37991</v>
      </c>
      <c r="Q525" s="5">
        <v>4161</v>
      </c>
      <c r="R525" s="5">
        <v>0</v>
      </c>
      <c r="S525" s="5">
        <v>4161</v>
      </c>
      <c r="T525" s="4"/>
      <c r="U525" s="4"/>
      <c r="V525" s="4"/>
      <c r="W525" s="4"/>
    </row>
    <row r="526" spans="1:23" x14ac:dyDescent="0.25">
      <c r="A526" s="7">
        <v>2018</v>
      </c>
      <c r="B526" s="4" t="s">
        <v>38</v>
      </c>
      <c r="C526" s="4" t="s">
        <v>64</v>
      </c>
      <c r="D526" s="5">
        <v>101480</v>
      </c>
      <c r="E526" s="1">
        <v>2528</v>
      </c>
      <c r="F526" s="5">
        <f>+Tabla2[[#This Row],[10 VEN.]]+Tabla2[[#This Row],[10 AP]]</f>
        <v>104008</v>
      </c>
      <c r="G526" s="5">
        <v>0</v>
      </c>
      <c r="H526" s="1">
        <v>0</v>
      </c>
      <c r="I526" s="5">
        <f>+Tabla2[[#This Row],[15 VEN]]+Tabla2[[#This Row],[15 AP]]</f>
        <v>0</v>
      </c>
      <c r="J526" s="5">
        <v>0</v>
      </c>
      <c r="K526" s="1">
        <v>0</v>
      </c>
      <c r="L526" s="5">
        <f>+Tabla2[[#This Row],[30 VEN.]]+Tabla2[[#This Row],[30 AP]]</f>
        <v>0</v>
      </c>
      <c r="M526" s="5">
        <v>78</v>
      </c>
      <c r="N526" s="1">
        <v>0</v>
      </c>
      <c r="O526" s="5">
        <f>+Tabla2[[#This Row],[45 VEN.]]+Tabla2[[#This Row],[45 AP]]</f>
        <v>78</v>
      </c>
      <c r="P526" s="2">
        <f>+Tabla2[[#This Row],[45 TOT]]+Tabla2[[#This Row],[30 TOT ]]+Tabla2[[#This Row],[15 TOT]]+Tabla2[[#This Row],[10 TOT]]</f>
        <v>104086</v>
      </c>
      <c r="Q526" s="5">
        <v>0</v>
      </c>
      <c r="R526" s="5">
        <v>0</v>
      </c>
      <c r="S526" s="5">
        <v>0</v>
      </c>
      <c r="T526" s="4"/>
      <c r="U526" s="4"/>
      <c r="V526" s="4"/>
      <c r="W526" s="4"/>
    </row>
    <row r="527" spans="1:23" x14ac:dyDescent="0.25">
      <c r="A527" s="7">
        <v>2018</v>
      </c>
      <c r="B527" s="4" t="s">
        <v>38</v>
      </c>
      <c r="C527" s="4" t="s">
        <v>7</v>
      </c>
      <c r="D527" s="5">
        <v>187627</v>
      </c>
      <c r="E527" s="1">
        <v>3809</v>
      </c>
      <c r="F527" s="5">
        <f>+Tabla2[[#This Row],[10 VEN.]]+Tabla2[[#This Row],[10 AP]]</f>
        <v>191436</v>
      </c>
      <c r="G527" s="5">
        <v>0</v>
      </c>
      <c r="H527" s="1">
        <v>0</v>
      </c>
      <c r="I527" s="5">
        <f>+Tabla2[[#This Row],[15 VEN]]+Tabla2[[#This Row],[15 AP]]</f>
        <v>0</v>
      </c>
      <c r="J527" s="5">
        <v>0</v>
      </c>
      <c r="K527" s="1">
        <v>0</v>
      </c>
      <c r="L527" s="5">
        <f>+Tabla2[[#This Row],[30 VEN.]]+Tabla2[[#This Row],[30 AP]]</f>
        <v>0</v>
      </c>
      <c r="M527" s="5">
        <v>85</v>
      </c>
      <c r="N527" s="1">
        <v>0</v>
      </c>
      <c r="O527" s="5">
        <f>+Tabla2[[#This Row],[45 VEN.]]+Tabla2[[#This Row],[45 AP]]</f>
        <v>85</v>
      </c>
      <c r="P527" s="2">
        <f>+Tabla2[[#This Row],[45 TOT]]+Tabla2[[#This Row],[30 TOT ]]+Tabla2[[#This Row],[15 TOT]]+Tabla2[[#This Row],[10 TOT]]</f>
        <v>191521</v>
      </c>
      <c r="Q527" s="5">
        <v>0</v>
      </c>
      <c r="R527" s="5">
        <v>7</v>
      </c>
      <c r="S527" s="5">
        <v>7</v>
      </c>
      <c r="T527" s="4"/>
      <c r="U527" s="4"/>
      <c r="V527" s="4"/>
      <c r="W527" s="4"/>
    </row>
    <row r="528" spans="1:23" x14ac:dyDescent="0.25">
      <c r="A528" s="7">
        <v>2018</v>
      </c>
      <c r="B528" s="4" t="s">
        <v>38</v>
      </c>
      <c r="C528" s="4" t="s">
        <v>9</v>
      </c>
      <c r="D528" s="5">
        <v>2735</v>
      </c>
      <c r="E528" s="1">
        <v>65</v>
      </c>
      <c r="F528" s="5">
        <f>+Tabla2[[#This Row],[10 VEN.]]+Tabla2[[#This Row],[10 AP]]</f>
        <v>2800</v>
      </c>
      <c r="G528" s="5">
        <v>0</v>
      </c>
      <c r="H528" s="1">
        <v>0</v>
      </c>
      <c r="I528" s="5">
        <f>+Tabla2[[#This Row],[15 VEN]]+Tabla2[[#This Row],[15 AP]]</f>
        <v>0</v>
      </c>
      <c r="J528" s="5">
        <v>0</v>
      </c>
      <c r="K528" s="1">
        <v>0</v>
      </c>
      <c r="L528" s="5">
        <f>+Tabla2[[#This Row],[30 VEN.]]+Tabla2[[#This Row],[30 AP]]</f>
        <v>0</v>
      </c>
      <c r="M528" s="5">
        <v>0</v>
      </c>
      <c r="N528" s="1">
        <v>0</v>
      </c>
      <c r="O528" s="5">
        <f>+Tabla2[[#This Row],[45 VEN.]]+Tabla2[[#This Row],[45 AP]]</f>
        <v>0</v>
      </c>
      <c r="P528" s="2">
        <f>+Tabla2[[#This Row],[45 TOT]]+Tabla2[[#This Row],[30 TOT ]]+Tabla2[[#This Row],[15 TOT]]+Tabla2[[#This Row],[10 TOT]]</f>
        <v>2800</v>
      </c>
      <c r="Q528" s="5">
        <v>0</v>
      </c>
      <c r="R528" s="5">
        <v>0</v>
      </c>
      <c r="S528" s="5">
        <v>0</v>
      </c>
      <c r="T528" s="4"/>
      <c r="U528" s="4"/>
      <c r="V528" s="4"/>
      <c r="W528" s="4"/>
    </row>
    <row r="529" spans="1:23" x14ac:dyDescent="0.25">
      <c r="A529" s="7">
        <v>2018</v>
      </c>
      <c r="B529" s="4" t="s">
        <v>39</v>
      </c>
      <c r="C529" s="4" t="s">
        <v>8</v>
      </c>
      <c r="D529" s="5">
        <v>42625</v>
      </c>
      <c r="E529" s="1">
        <v>1088</v>
      </c>
      <c r="F529" s="5">
        <f>+Tabla2[[#This Row],[10 VEN.]]+Tabla2[[#This Row],[10 AP]]</f>
        <v>43713</v>
      </c>
      <c r="G529" s="5">
        <v>13</v>
      </c>
      <c r="H529" s="1">
        <v>45</v>
      </c>
      <c r="I529" s="5">
        <f>+Tabla2[[#This Row],[15 VEN]]+Tabla2[[#This Row],[15 AP]]</f>
        <v>58</v>
      </c>
      <c r="J529" s="5">
        <v>0</v>
      </c>
      <c r="K529" s="1">
        <v>7</v>
      </c>
      <c r="L529" s="5">
        <f>+Tabla2[[#This Row],[30 VEN.]]+Tabla2[[#This Row],[30 AP]]</f>
        <v>7</v>
      </c>
      <c r="M529" s="5">
        <v>409</v>
      </c>
      <c r="N529" s="1">
        <v>0</v>
      </c>
      <c r="O529" s="5">
        <f>+Tabla2[[#This Row],[45 VEN.]]+Tabla2[[#This Row],[45 AP]]</f>
        <v>409</v>
      </c>
      <c r="P529" s="2">
        <f>+Tabla2[[#This Row],[45 TOT]]+Tabla2[[#This Row],[30 TOT ]]+Tabla2[[#This Row],[15 TOT]]+Tabla2[[#This Row],[10 TOT]]</f>
        <v>44187</v>
      </c>
      <c r="Q529" s="5">
        <v>85</v>
      </c>
      <c r="R529" s="5">
        <v>0</v>
      </c>
      <c r="S529" s="5">
        <v>85</v>
      </c>
      <c r="T529" s="4"/>
      <c r="U529" s="4"/>
      <c r="V529" s="4"/>
      <c r="W529" s="4"/>
    </row>
    <row r="530" spans="1:23" x14ac:dyDescent="0.25">
      <c r="A530" s="7">
        <v>2018</v>
      </c>
      <c r="B530" s="4" t="s">
        <v>39</v>
      </c>
      <c r="C530" s="4" t="s">
        <v>28</v>
      </c>
      <c r="D530" s="5">
        <v>3618</v>
      </c>
      <c r="E530" s="1">
        <v>463</v>
      </c>
      <c r="F530" s="5">
        <f>+Tabla2[[#This Row],[10 VEN.]]+Tabla2[[#This Row],[10 AP]]</f>
        <v>4081</v>
      </c>
      <c r="G530" s="5">
        <v>0</v>
      </c>
      <c r="H530" s="1">
        <v>0</v>
      </c>
      <c r="I530" s="5">
        <f>+Tabla2[[#This Row],[15 VEN]]+Tabla2[[#This Row],[15 AP]]</f>
        <v>0</v>
      </c>
      <c r="J530" s="5">
        <v>0</v>
      </c>
      <c r="K530" s="1">
        <v>0</v>
      </c>
      <c r="L530" s="5">
        <f>+Tabla2[[#This Row],[30 VEN.]]+Tabla2[[#This Row],[30 AP]]</f>
        <v>0</v>
      </c>
      <c r="M530" s="5">
        <v>0</v>
      </c>
      <c r="N530" s="1">
        <v>15</v>
      </c>
      <c r="O530" s="5">
        <f>+Tabla2[[#This Row],[45 VEN.]]+Tabla2[[#This Row],[45 AP]]</f>
        <v>15</v>
      </c>
      <c r="P530" s="2">
        <f>+Tabla2[[#This Row],[45 TOT]]+Tabla2[[#This Row],[30 TOT ]]+Tabla2[[#This Row],[15 TOT]]+Tabla2[[#This Row],[10 TOT]]</f>
        <v>4096</v>
      </c>
      <c r="Q530" s="5">
        <v>0</v>
      </c>
      <c r="R530" s="5">
        <v>0</v>
      </c>
      <c r="S530" s="5">
        <v>0</v>
      </c>
      <c r="T530" s="4"/>
      <c r="U530" s="4"/>
      <c r="V530" s="4"/>
      <c r="W530" s="4"/>
    </row>
    <row r="531" spans="1:23" x14ac:dyDescent="0.25">
      <c r="A531" s="7">
        <v>2018</v>
      </c>
      <c r="B531" s="4" t="s">
        <v>39</v>
      </c>
      <c r="C531" s="4" t="s">
        <v>27</v>
      </c>
      <c r="D531" s="5">
        <v>39799</v>
      </c>
      <c r="E531" s="1">
        <v>157</v>
      </c>
      <c r="F531" s="5">
        <f>+Tabla2[[#This Row],[10 VEN.]]+Tabla2[[#This Row],[10 AP]]</f>
        <v>39956</v>
      </c>
      <c r="G531" s="5">
        <v>0</v>
      </c>
      <c r="H531" s="1">
        <v>3</v>
      </c>
      <c r="I531" s="5">
        <f>+Tabla2[[#This Row],[15 VEN]]+Tabla2[[#This Row],[15 AP]]</f>
        <v>3</v>
      </c>
      <c r="J531" s="5">
        <v>0</v>
      </c>
      <c r="K531" s="1">
        <v>0</v>
      </c>
      <c r="L531" s="5">
        <f>+Tabla2[[#This Row],[30 VEN.]]+Tabla2[[#This Row],[30 AP]]</f>
        <v>0</v>
      </c>
      <c r="M531" s="5">
        <v>24</v>
      </c>
      <c r="N531" s="1">
        <v>0</v>
      </c>
      <c r="O531" s="5">
        <f>+Tabla2[[#This Row],[45 VEN.]]+Tabla2[[#This Row],[45 AP]]</f>
        <v>24</v>
      </c>
      <c r="P531" s="2">
        <f>+Tabla2[[#This Row],[45 TOT]]+Tabla2[[#This Row],[30 TOT ]]+Tabla2[[#This Row],[15 TOT]]+Tabla2[[#This Row],[10 TOT]]</f>
        <v>39983</v>
      </c>
      <c r="Q531" s="5">
        <v>642</v>
      </c>
      <c r="R531" s="5">
        <v>1686</v>
      </c>
      <c r="S531" s="5">
        <v>2328</v>
      </c>
      <c r="T531" s="4"/>
      <c r="U531" s="4"/>
      <c r="V531" s="4"/>
      <c r="W531" s="4"/>
    </row>
    <row r="532" spans="1:23" x14ac:dyDescent="0.25">
      <c r="A532" s="7">
        <v>2018</v>
      </c>
      <c r="B532" s="4" t="s">
        <v>39</v>
      </c>
      <c r="C532" s="4" t="s">
        <v>29</v>
      </c>
      <c r="D532" s="5">
        <v>58661</v>
      </c>
      <c r="E532" s="1">
        <v>3958</v>
      </c>
      <c r="F532" s="5">
        <f>+Tabla2[[#This Row],[10 VEN.]]+Tabla2[[#This Row],[10 AP]]</f>
        <v>62619</v>
      </c>
      <c r="G532" s="5">
        <v>10</v>
      </c>
      <c r="H532" s="1">
        <v>20</v>
      </c>
      <c r="I532" s="5">
        <f>+Tabla2[[#This Row],[15 VEN]]+Tabla2[[#This Row],[15 AP]]</f>
        <v>30</v>
      </c>
      <c r="J532" s="5">
        <v>0</v>
      </c>
      <c r="K532" s="1">
        <v>0</v>
      </c>
      <c r="L532" s="5">
        <f>+Tabla2[[#This Row],[30 VEN.]]+Tabla2[[#This Row],[30 AP]]</f>
        <v>0</v>
      </c>
      <c r="M532" s="5">
        <v>14</v>
      </c>
      <c r="N532" s="1">
        <v>3</v>
      </c>
      <c r="O532" s="5">
        <f>+Tabla2[[#This Row],[45 VEN.]]+Tabla2[[#This Row],[45 AP]]</f>
        <v>17</v>
      </c>
      <c r="P532" s="2">
        <f>+Tabla2[[#This Row],[45 TOT]]+Tabla2[[#This Row],[30 TOT ]]+Tabla2[[#This Row],[15 TOT]]+Tabla2[[#This Row],[10 TOT]]</f>
        <v>62666</v>
      </c>
      <c r="Q532" s="5">
        <v>0</v>
      </c>
      <c r="R532" s="5">
        <v>0</v>
      </c>
      <c r="S532" s="5">
        <v>0</v>
      </c>
      <c r="T532" s="4"/>
      <c r="U532" s="4"/>
      <c r="V532" s="4"/>
      <c r="W532" s="4"/>
    </row>
    <row r="533" spans="1:23" x14ac:dyDescent="0.25">
      <c r="A533" s="7">
        <v>2018</v>
      </c>
      <c r="B533" s="4" t="s">
        <v>39</v>
      </c>
      <c r="C533" s="4" t="s">
        <v>9</v>
      </c>
      <c r="D533" s="5">
        <v>36728</v>
      </c>
      <c r="E533" s="1">
        <v>904</v>
      </c>
      <c r="F533" s="5">
        <f>+Tabla2[[#This Row],[10 VEN.]]+Tabla2[[#This Row],[10 AP]]</f>
        <v>37632</v>
      </c>
      <c r="G533" s="5">
        <v>1</v>
      </c>
      <c r="H533" s="1">
        <v>36</v>
      </c>
      <c r="I533" s="5">
        <f>+Tabla2[[#This Row],[15 VEN]]+Tabla2[[#This Row],[15 AP]]</f>
        <v>37</v>
      </c>
      <c r="J533" s="5">
        <v>0</v>
      </c>
      <c r="K533" s="1">
        <v>0</v>
      </c>
      <c r="L533" s="5">
        <f>+Tabla2[[#This Row],[30 VEN.]]+Tabla2[[#This Row],[30 AP]]</f>
        <v>0</v>
      </c>
      <c r="M533" s="5">
        <v>62</v>
      </c>
      <c r="N533" s="1">
        <v>1</v>
      </c>
      <c r="O533" s="5">
        <f>+Tabla2[[#This Row],[45 VEN.]]+Tabla2[[#This Row],[45 AP]]</f>
        <v>63</v>
      </c>
      <c r="P533" s="2">
        <f>+Tabla2[[#This Row],[45 TOT]]+Tabla2[[#This Row],[30 TOT ]]+Tabla2[[#This Row],[15 TOT]]+Tabla2[[#This Row],[10 TOT]]</f>
        <v>37732</v>
      </c>
      <c r="Q533" s="5">
        <v>577</v>
      </c>
      <c r="R533" s="5">
        <v>34</v>
      </c>
      <c r="S533" s="5">
        <v>611</v>
      </c>
      <c r="T533" s="4"/>
      <c r="U533" s="4"/>
      <c r="V533" s="4"/>
      <c r="W533" s="4"/>
    </row>
    <row r="534" spans="1:23" x14ac:dyDescent="0.25">
      <c r="A534" s="7">
        <v>2018</v>
      </c>
      <c r="B534" s="4" t="s">
        <v>39</v>
      </c>
      <c r="C534" s="4" t="s">
        <v>46</v>
      </c>
      <c r="D534" s="5">
        <v>781</v>
      </c>
      <c r="E534" s="1">
        <v>0</v>
      </c>
      <c r="F534" s="5">
        <f>+Tabla2[[#This Row],[10 VEN.]]+Tabla2[[#This Row],[10 AP]]</f>
        <v>781</v>
      </c>
      <c r="G534" s="5">
        <v>0</v>
      </c>
      <c r="H534" s="1">
        <v>0</v>
      </c>
      <c r="I534" s="5">
        <f>+Tabla2[[#This Row],[15 VEN]]+Tabla2[[#This Row],[15 AP]]</f>
        <v>0</v>
      </c>
      <c r="J534" s="5">
        <v>0</v>
      </c>
      <c r="K534" s="1">
        <v>0</v>
      </c>
      <c r="L534" s="5">
        <f>+Tabla2[[#This Row],[30 VEN.]]+Tabla2[[#This Row],[30 AP]]</f>
        <v>0</v>
      </c>
      <c r="M534" s="5">
        <v>0</v>
      </c>
      <c r="N534" s="1">
        <v>0</v>
      </c>
      <c r="O534" s="5">
        <f>+Tabla2[[#This Row],[45 VEN.]]+Tabla2[[#This Row],[45 AP]]</f>
        <v>0</v>
      </c>
      <c r="P534" s="2">
        <f>+Tabla2[[#This Row],[45 TOT]]+Tabla2[[#This Row],[30 TOT ]]+Tabla2[[#This Row],[15 TOT]]+Tabla2[[#This Row],[10 TOT]]</f>
        <v>781</v>
      </c>
      <c r="Q534" s="5">
        <v>0</v>
      </c>
      <c r="R534" s="5">
        <v>0</v>
      </c>
      <c r="S534" s="5">
        <v>0</v>
      </c>
      <c r="T534" s="4"/>
      <c r="U534" s="4"/>
      <c r="V534" s="4"/>
      <c r="W534" s="4"/>
    </row>
    <row r="535" spans="1:23" x14ac:dyDescent="0.25">
      <c r="A535" s="7">
        <v>2018</v>
      </c>
      <c r="B535" s="4" t="s">
        <v>39</v>
      </c>
      <c r="C535" s="4" t="s">
        <v>17</v>
      </c>
      <c r="D535" s="5">
        <v>23335</v>
      </c>
      <c r="E535" s="1">
        <v>301</v>
      </c>
      <c r="F535" s="5">
        <f>+Tabla2[[#This Row],[10 VEN.]]+Tabla2[[#This Row],[10 AP]]</f>
        <v>23636</v>
      </c>
      <c r="G535" s="5">
        <v>0</v>
      </c>
      <c r="H535" s="1">
        <v>0</v>
      </c>
      <c r="I535" s="5">
        <f>+Tabla2[[#This Row],[15 VEN]]+Tabla2[[#This Row],[15 AP]]</f>
        <v>0</v>
      </c>
      <c r="J535" s="5">
        <v>0</v>
      </c>
      <c r="K535" s="1">
        <v>0</v>
      </c>
      <c r="L535" s="5">
        <f>+Tabla2[[#This Row],[30 VEN.]]+Tabla2[[#This Row],[30 AP]]</f>
        <v>0</v>
      </c>
      <c r="M535" s="5">
        <v>2</v>
      </c>
      <c r="N535" s="1">
        <v>0</v>
      </c>
      <c r="O535" s="5">
        <f>+Tabla2[[#This Row],[45 VEN.]]+Tabla2[[#This Row],[45 AP]]</f>
        <v>2</v>
      </c>
      <c r="P535" s="2">
        <f>+Tabla2[[#This Row],[45 TOT]]+Tabla2[[#This Row],[30 TOT ]]+Tabla2[[#This Row],[15 TOT]]+Tabla2[[#This Row],[10 TOT]]</f>
        <v>23638</v>
      </c>
      <c r="Q535" s="5">
        <v>715</v>
      </c>
      <c r="R535" s="5">
        <v>0</v>
      </c>
      <c r="S535" s="5">
        <v>715</v>
      </c>
      <c r="T535" s="4"/>
      <c r="U535" s="4"/>
      <c r="V535" s="4"/>
      <c r="W535" s="4"/>
    </row>
    <row r="536" spans="1:23" x14ac:dyDescent="0.25">
      <c r="A536" s="7">
        <v>2018</v>
      </c>
      <c r="B536" s="4" t="s">
        <v>39</v>
      </c>
      <c r="C536" s="4" t="s">
        <v>64</v>
      </c>
      <c r="D536" s="5">
        <v>36436</v>
      </c>
      <c r="E536" s="1">
        <v>490</v>
      </c>
      <c r="F536" s="5">
        <f>+Tabla2[[#This Row],[10 VEN.]]+Tabla2[[#This Row],[10 AP]]</f>
        <v>36926</v>
      </c>
      <c r="G536" s="5">
        <v>0</v>
      </c>
      <c r="H536" s="1">
        <v>251</v>
      </c>
      <c r="I536" s="5">
        <f>+Tabla2[[#This Row],[15 VEN]]+Tabla2[[#This Row],[15 AP]]</f>
        <v>251</v>
      </c>
      <c r="J536" s="5">
        <v>0</v>
      </c>
      <c r="K536" s="1">
        <v>0</v>
      </c>
      <c r="L536" s="5">
        <f>+Tabla2[[#This Row],[30 VEN.]]+Tabla2[[#This Row],[30 AP]]</f>
        <v>0</v>
      </c>
      <c r="M536" s="5">
        <v>26</v>
      </c>
      <c r="N536" s="1">
        <v>5</v>
      </c>
      <c r="O536" s="5">
        <f>+Tabla2[[#This Row],[45 VEN.]]+Tabla2[[#This Row],[45 AP]]</f>
        <v>31</v>
      </c>
      <c r="P536" s="2">
        <f>+Tabla2[[#This Row],[45 TOT]]+Tabla2[[#This Row],[30 TOT ]]+Tabla2[[#This Row],[15 TOT]]+Tabla2[[#This Row],[10 TOT]]</f>
        <v>37208</v>
      </c>
      <c r="Q536" s="5">
        <v>2215</v>
      </c>
      <c r="R536" s="5">
        <v>0</v>
      </c>
      <c r="S536" s="5">
        <v>2215</v>
      </c>
      <c r="T536" s="4"/>
      <c r="U536" s="4"/>
      <c r="V536" s="4"/>
      <c r="W536" s="4"/>
    </row>
    <row r="537" spans="1:23" x14ac:dyDescent="0.25">
      <c r="A537" s="7">
        <v>2018</v>
      </c>
      <c r="B537" s="4" t="s">
        <v>39</v>
      </c>
      <c r="C537" s="4" t="s">
        <v>7</v>
      </c>
      <c r="D537" s="5">
        <v>9815</v>
      </c>
      <c r="E537" s="1">
        <v>314</v>
      </c>
      <c r="F537" s="5">
        <f>+Tabla2[[#This Row],[10 VEN.]]+Tabla2[[#This Row],[10 AP]]</f>
        <v>10129</v>
      </c>
      <c r="G537" s="5">
        <v>0</v>
      </c>
      <c r="H537" s="1">
        <v>42</v>
      </c>
      <c r="I537" s="5">
        <f>+Tabla2[[#This Row],[15 VEN]]+Tabla2[[#This Row],[15 AP]]</f>
        <v>42</v>
      </c>
      <c r="J537" s="5">
        <v>0</v>
      </c>
      <c r="K537" s="1">
        <v>0</v>
      </c>
      <c r="L537" s="5">
        <f>+Tabla2[[#This Row],[30 VEN.]]+Tabla2[[#This Row],[30 AP]]</f>
        <v>0</v>
      </c>
      <c r="M537" s="5">
        <v>42</v>
      </c>
      <c r="N537" s="1">
        <v>3</v>
      </c>
      <c r="O537" s="5">
        <f>+Tabla2[[#This Row],[45 VEN.]]+Tabla2[[#This Row],[45 AP]]</f>
        <v>45</v>
      </c>
      <c r="P537" s="2">
        <f>+Tabla2[[#This Row],[45 TOT]]+Tabla2[[#This Row],[30 TOT ]]+Tabla2[[#This Row],[15 TOT]]+Tabla2[[#This Row],[10 TOT]]</f>
        <v>10216</v>
      </c>
      <c r="Q537" s="5">
        <v>487</v>
      </c>
      <c r="R537" s="5">
        <v>24</v>
      </c>
      <c r="S537" s="5">
        <v>511</v>
      </c>
      <c r="T537" s="4"/>
      <c r="U537" s="4"/>
      <c r="V537" s="4"/>
      <c r="W537" s="4"/>
    </row>
    <row r="538" spans="1:23" x14ac:dyDescent="0.25">
      <c r="A538" s="7">
        <v>2018</v>
      </c>
      <c r="B538" s="4" t="s">
        <v>39</v>
      </c>
      <c r="C538" s="4" t="s">
        <v>45</v>
      </c>
      <c r="D538" s="5">
        <v>1077</v>
      </c>
      <c r="E538" s="1">
        <v>55</v>
      </c>
      <c r="F538" s="5">
        <f>+Tabla2[[#This Row],[10 VEN.]]+Tabla2[[#This Row],[10 AP]]</f>
        <v>1132</v>
      </c>
      <c r="G538" s="5">
        <v>11</v>
      </c>
      <c r="H538" s="1">
        <v>223</v>
      </c>
      <c r="I538" s="5">
        <f>+Tabla2[[#This Row],[15 VEN]]+Tabla2[[#This Row],[15 AP]]</f>
        <v>234</v>
      </c>
      <c r="J538" s="5">
        <v>0</v>
      </c>
      <c r="K538" s="1">
        <v>0</v>
      </c>
      <c r="L538" s="5">
        <f>+Tabla2[[#This Row],[30 VEN.]]+Tabla2[[#This Row],[30 AP]]</f>
        <v>0</v>
      </c>
      <c r="M538" s="5">
        <v>0</v>
      </c>
      <c r="N538" s="1">
        <v>0</v>
      </c>
      <c r="O538" s="5">
        <f>+Tabla2[[#This Row],[45 VEN.]]+Tabla2[[#This Row],[45 AP]]</f>
        <v>0</v>
      </c>
      <c r="P538" s="2">
        <f>+Tabla2[[#This Row],[45 TOT]]+Tabla2[[#This Row],[30 TOT ]]+Tabla2[[#This Row],[15 TOT]]+Tabla2[[#This Row],[10 TOT]]</f>
        <v>1366</v>
      </c>
      <c r="Q538" s="5">
        <v>197</v>
      </c>
      <c r="R538" s="5">
        <v>0</v>
      </c>
      <c r="S538" s="5">
        <v>197</v>
      </c>
      <c r="T538" s="4"/>
      <c r="U538" s="4"/>
      <c r="V538" s="4"/>
      <c r="W538" s="4"/>
    </row>
    <row r="539" spans="1:23" x14ac:dyDescent="0.25">
      <c r="A539" s="7">
        <v>2018</v>
      </c>
      <c r="B539" s="4" t="s">
        <v>40</v>
      </c>
      <c r="C539" s="4" t="s">
        <v>8</v>
      </c>
      <c r="D539" s="5">
        <v>143632</v>
      </c>
      <c r="E539" s="1">
        <v>1296</v>
      </c>
      <c r="F539" s="5">
        <f>+Tabla2[[#This Row],[10 VEN.]]+Tabla2[[#This Row],[10 AP]]</f>
        <v>144928</v>
      </c>
      <c r="G539" s="5">
        <v>36</v>
      </c>
      <c r="H539" s="1">
        <v>147</v>
      </c>
      <c r="I539" s="5">
        <f>+Tabla2[[#This Row],[15 VEN]]+Tabla2[[#This Row],[15 AP]]</f>
        <v>183</v>
      </c>
      <c r="J539" s="5">
        <v>1</v>
      </c>
      <c r="K539" s="1">
        <v>3</v>
      </c>
      <c r="L539" s="5">
        <f>+Tabla2[[#This Row],[30 VEN.]]+Tabla2[[#This Row],[30 AP]]</f>
        <v>4</v>
      </c>
      <c r="M539" s="5">
        <v>694</v>
      </c>
      <c r="N539" s="1">
        <v>26</v>
      </c>
      <c r="O539" s="5">
        <f>+Tabla2[[#This Row],[45 VEN.]]+Tabla2[[#This Row],[45 AP]]</f>
        <v>720</v>
      </c>
      <c r="P539" s="2">
        <f>+Tabla2[[#This Row],[45 TOT]]+Tabla2[[#This Row],[30 TOT ]]+Tabla2[[#This Row],[15 TOT]]+Tabla2[[#This Row],[10 TOT]]</f>
        <v>145835</v>
      </c>
      <c r="Q539" s="5">
        <v>292</v>
      </c>
      <c r="R539" s="5">
        <v>102</v>
      </c>
      <c r="S539" s="5">
        <v>394</v>
      </c>
      <c r="T539" s="4"/>
      <c r="U539" s="4"/>
      <c r="V539" s="4"/>
      <c r="W539" s="4"/>
    </row>
    <row r="540" spans="1:23" x14ac:dyDescent="0.25">
      <c r="A540" s="7">
        <v>2018</v>
      </c>
      <c r="B540" s="4" t="s">
        <v>40</v>
      </c>
      <c r="C540" s="4" t="s">
        <v>30</v>
      </c>
      <c r="D540" s="5">
        <v>51213</v>
      </c>
      <c r="E540" s="1">
        <v>1409</v>
      </c>
      <c r="F540" s="5">
        <f>+Tabla2[[#This Row],[10 VEN.]]+Tabla2[[#This Row],[10 AP]]</f>
        <v>52622</v>
      </c>
      <c r="G540" s="5">
        <v>12</v>
      </c>
      <c r="H540" s="1">
        <v>22</v>
      </c>
      <c r="I540" s="5">
        <f>+Tabla2[[#This Row],[15 VEN]]+Tabla2[[#This Row],[15 AP]]</f>
        <v>34</v>
      </c>
      <c r="J540" s="5">
        <v>0</v>
      </c>
      <c r="K540" s="1">
        <v>0</v>
      </c>
      <c r="L540" s="5">
        <f>+Tabla2[[#This Row],[30 VEN.]]+Tabla2[[#This Row],[30 AP]]</f>
        <v>0</v>
      </c>
      <c r="M540" s="5">
        <v>289</v>
      </c>
      <c r="N540" s="1">
        <v>31</v>
      </c>
      <c r="O540" s="5">
        <f>+Tabla2[[#This Row],[45 VEN.]]+Tabla2[[#This Row],[45 AP]]</f>
        <v>320</v>
      </c>
      <c r="P540" s="2">
        <f>+Tabla2[[#This Row],[45 TOT]]+Tabla2[[#This Row],[30 TOT ]]+Tabla2[[#This Row],[15 TOT]]+Tabla2[[#This Row],[10 TOT]]</f>
        <v>52976</v>
      </c>
      <c r="Q540" s="5">
        <v>2300</v>
      </c>
      <c r="R540" s="5">
        <v>1730</v>
      </c>
      <c r="S540" s="5">
        <v>4030</v>
      </c>
      <c r="T540" s="4"/>
      <c r="U540" s="4"/>
      <c r="V540" s="4"/>
      <c r="W540" s="4"/>
    </row>
    <row r="541" spans="1:23" x14ac:dyDescent="0.25">
      <c r="A541" s="7">
        <v>2018</v>
      </c>
      <c r="B541" s="4" t="s">
        <v>40</v>
      </c>
      <c r="C541" s="4" t="s">
        <v>13</v>
      </c>
      <c r="D541" s="5">
        <v>39001</v>
      </c>
      <c r="E541" s="1">
        <v>942</v>
      </c>
      <c r="F541" s="5">
        <f>+Tabla2[[#This Row],[10 VEN.]]+Tabla2[[#This Row],[10 AP]]</f>
        <v>39943</v>
      </c>
      <c r="G541" s="5">
        <v>8</v>
      </c>
      <c r="H541" s="1">
        <v>96</v>
      </c>
      <c r="I541" s="5">
        <f>+Tabla2[[#This Row],[15 VEN]]+Tabla2[[#This Row],[15 AP]]</f>
        <v>104</v>
      </c>
      <c r="J541" s="5">
        <v>0</v>
      </c>
      <c r="K541" s="1">
        <v>1</v>
      </c>
      <c r="L541" s="5">
        <f>+Tabla2[[#This Row],[30 VEN.]]+Tabla2[[#This Row],[30 AP]]</f>
        <v>1</v>
      </c>
      <c r="M541" s="5">
        <v>66</v>
      </c>
      <c r="N541" s="1">
        <v>2</v>
      </c>
      <c r="O541" s="5">
        <f>+Tabla2[[#This Row],[45 VEN.]]+Tabla2[[#This Row],[45 AP]]</f>
        <v>68</v>
      </c>
      <c r="P541" s="2">
        <f>+Tabla2[[#This Row],[45 TOT]]+Tabla2[[#This Row],[30 TOT ]]+Tabla2[[#This Row],[15 TOT]]+Tabla2[[#This Row],[10 TOT]]</f>
        <v>40116</v>
      </c>
      <c r="Q541" s="5">
        <v>712</v>
      </c>
      <c r="R541" s="5">
        <v>1164</v>
      </c>
      <c r="S541" s="5">
        <v>1876</v>
      </c>
      <c r="T541" s="4"/>
      <c r="U541" s="4"/>
      <c r="V541" s="4"/>
      <c r="W541" s="4"/>
    </row>
    <row r="542" spans="1:23" x14ac:dyDescent="0.25">
      <c r="A542" s="7">
        <v>2018</v>
      </c>
      <c r="B542" s="4" t="s">
        <v>40</v>
      </c>
      <c r="C542" s="4" t="s">
        <v>18</v>
      </c>
      <c r="D542" s="5">
        <v>98199</v>
      </c>
      <c r="E542" s="1">
        <v>1983</v>
      </c>
      <c r="F542" s="5">
        <f>+Tabla2[[#This Row],[10 VEN.]]+Tabla2[[#This Row],[10 AP]]</f>
        <v>100182</v>
      </c>
      <c r="G542" s="5">
        <v>0</v>
      </c>
      <c r="H542" s="1">
        <v>67</v>
      </c>
      <c r="I542" s="5">
        <f>+Tabla2[[#This Row],[15 VEN]]+Tabla2[[#This Row],[15 AP]]</f>
        <v>67</v>
      </c>
      <c r="J542" s="5">
        <v>0</v>
      </c>
      <c r="K542" s="1">
        <v>9</v>
      </c>
      <c r="L542" s="5">
        <f>+Tabla2[[#This Row],[30 VEN.]]+Tabla2[[#This Row],[30 AP]]</f>
        <v>9</v>
      </c>
      <c r="M542" s="5">
        <v>186</v>
      </c>
      <c r="N542" s="1">
        <v>6</v>
      </c>
      <c r="O542" s="5">
        <f>+Tabla2[[#This Row],[45 VEN.]]+Tabla2[[#This Row],[45 AP]]</f>
        <v>192</v>
      </c>
      <c r="P542" s="2">
        <f>+Tabla2[[#This Row],[45 TOT]]+Tabla2[[#This Row],[30 TOT ]]+Tabla2[[#This Row],[15 TOT]]+Tabla2[[#This Row],[10 TOT]]</f>
        <v>100450</v>
      </c>
      <c r="Q542" s="5">
        <v>992</v>
      </c>
      <c r="R542" s="5">
        <v>785</v>
      </c>
      <c r="S542" s="5">
        <v>1777</v>
      </c>
      <c r="T542" s="4"/>
      <c r="U542" s="4"/>
      <c r="V542" s="4"/>
      <c r="W542" s="4"/>
    </row>
    <row r="543" spans="1:23" x14ac:dyDescent="0.25">
      <c r="A543" s="7">
        <v>2018</v>
      </c>
      <c r="B543" s="4" t="s">
        <v>40</v>
      </c>
      <c r="C543" s="4" t="s">
        <v>27</v>
      </c>
      <c r="D543" s="5">
        <v>103029</v>
      </c>
      <c r="E543" s="1">
        <v>237</v>
      </c>
      <c r="F543" s="5">
        <f>+Tabla2[[#This Row],[10 VEN.]]+Tabla2[[#This Row],[10 AP]]</f>
        <v>103266</v>
      </c>
      <c r="G543" s="5">
        <v>33</v>
      </c>
      <c r="H543" s="1">
        <v>74</v>
      </c>
      <c r="I543" s="5">
        <f>+Tabla2[[#This Row],[15 VEN]]+Tabla2[[#This Row],[15 AP]]</f>
        <v>107</v>
      </c>
      <c r="J543" s="5">
        <v>0</v>
      </c>
      <c r="K543" s="1">
        <v>0</v>
      </c>
      <c r="L543" s="5">
        <f>+Tabla2[[#This Row],[30 VEN.]]+Tabla2[[#This Row],[30 AP]]</f>
        <v>0</v>
      </c>
      <c r="M543" s="5">
        <v>429</v>
      </c>
      <c r="N543" s="1">
        <v>13</v>
      </c>
      <c r="O543" s="5">
        <f>+Tabla2[[#This Row],[45 VEN.]]+Tabla2[[#This Row],[45 AP]]</f>
        <v>442</v>
      </c>
      <c r="P543" s="2">
        <f>+Tabla2[[#This Row],[45 TOT]]+Tabla2[[#This Row],[30 TOT ]]+Tabla2[[#This Row],[15 TOT]]+Tabla2[[#This Row],[10 TOT]]</f>
        <v>103815</v>
      </c>
      <c r="Q543" s="5">
        <v>1654</v>
      </c>
      <c r="R543" s="5">
        <v>7461</v>
      </c>
      <c r="S543" s="5">
        <v>9115</v>
      </c>
      <c r="T543" s="4"/>
      <c r="U543" s="4"/>
      <c r="V543" s="4"/>
      <c r="W543" s="4"/>
    </row>
    <row r="544" spans="1:23" x14ac:dyDescent="0.25">
      <c r="A544" s="7">
        <v>2018</v>
      </c>
      <c r="B544" s="4" t="s">
        <v>40</v>
      </c>
      <c r="C544" s="4" t="s">
        <v>5</v>
      </c>
      <c r="D544" s="5">
        <v>24805</v>
      </c>
      <c r="E544" s="1">
        <v>37489</v>
      </c>
      <c r="F544" s="5">
        <f>+Tabla2[[#This Row],[10 VEN.]]+Tabla2[[#This Row],[10 AP]]</f>
        <v>62294</v>
      </c>
      <c r="G544" s="5">
        <v>15</v>
      </c>
      <c r="H544" s="1">
        <v>58</v>
      </c>
      <c r="I544" s="5">
        <f>+Tabla2[[#This Row],[15 VEN]]+Tabla2[[#This Row],[15 AP]]</f>
        <v>73</v>
      </c>
      <c r="J544" s="5">
        <v>0</v>
      </c>
      <c r="K544" s="1">
        <v>0</v>
      </c>
      <c r="L544" s="5">
        <f>+Tabla2[[#This Row],[30 VEN.]]+Tabla2[[#This Row],[30 AP]]</f>
        <v>0</v>
      </c>
      <c r="M544" s="5">
        <v>83</v>
      </c>
      <c r="N544" s="1">
        <v>92</v>
      </c>
      <c r="O544" s="5">
        <f>+Tabla2[[#This Row],[45 VEN.]]+Tabla2[[#This Row],[45 AP]]</f>
        <v>175</v>
      </c>
      <c r="P544" s="2">
        <f>+Tabla2[[#This Row],[45 TOT]]+Tabla2[[#This Row],[30 TOT ]]+Tabla2[[#This Row],[15 TOT]]+Tabla2[[#This Row],[10 TOT]]</f>
        <v>62542</v>
      </c>
      <c r="Q544" s="5">
        <v>68</v>
      </c>
      <c r="R544" s="5">
        <v>984</v>
      </c>
      <c r="S544" s="5">
        <v>1052</v>
      </c>
      <c r="T544" s="4"/>
      <c r="U544" s="4"/>
      <c r="V544" s="4"/>
      <c r="W544" s="4"/>
    </row>
    <row r="545" spans="1:23" x14ac:dyDescent="0.25">
      <c r="A545" s="7">
        <v>2018</v>
      </c>
      <c r="B545" s="4" t="s">
        <v>40</v>
      </c>
      <c r="C545" s="4" t="s">
        <v>9</v>
      </c>
      <c r="D545" s="5">
        <v>161422</v>
      </c>
      <c r="E545" s="1">
        <v>761</v>
      </c>
      <c r="F545" s="5">
        <f>+Tabla2[[#This Row],[10 VEN.]]+Tabla2[[#This Row],[10 AP]]</f>
        <v>162183</v>
      </c>
      <c r="G545" s="5">
        <v>20</v>
      </c>
      <c r="H545" s="1">
        <v>159</v>
      </c>
      <c r="I545" s="5">
        <f>+Tabla2[[#This Row],[15 VEN]]+Tabla2[[#This Row],[15 AP]]</f>
        <v>179</v>
      </c>
      <c r="J545" s="5">
        <v>0</v>
      </c>
      <c r="K545" s="1">
        <v>0</v>
      </c>
      <c r="L545" s="5">
        <f>+Tabla2[[#This Row],[30 VEN.]]+Tabla2[[#This Row],[30 AP]]</f>
        <v>0</v>
      </c>
      <c r="M545" s="5">
        <v>673</v>
      </c>
      <c r="N545" s="1">
        <v>14</v>
      </c>
      <c r="O545" s="5">
        <f>+Tabla2[[#This Row],[45 VEN.]]+Tabla2[[#This Row],[45 AP]]</f>
        <v>687</v>
      </c>
      <c r="P545" s="2">
        <f>+Tabla2[[#This Row],[45 TOT]]+Tabla2[[#This Row],[30 TOT ]]+Tabla2[[#This Row],[15 TOT]]+Tabla2[[#This Row],[10 TOT]]</f>
        <v>163049</v>
      </c>
      <c r="Q545" s="5">
        <v>20</v>
      </c>
      <c r="R545" s="5">
        <v>45</v>
      </c>
      <c r="S545" s="5">
        <v>65</v>
      </c>
      <c r="T545" s="4"/>
      <c r="U545" s="4"/>
      <c r="V545" s="4"/>
      <c r="W545" s="4"/>
    </row>
    <row r="546" spans="1:23" x14ac:dyDescent="0.25">
      <c r="A546" s="7">
        <v>2018</v>
      </c>
      <c r="B546" s="4" t="s">
        <v>40</v>
      </c>
      <c r="C546" s="4" t="s">
        <v>15</v>
      </c>
      <c r="D546" s="5">
        <v>50255</v>
      </c>
      <c r="E546" s="1">
        <v>4789</v>
      </c>
      <c r="F546" s="5">
        <f>+Tabla2[[#This Row],[10 VEN.]]+Tabla2[[#This Row],[10 AP]]</f>
        <v>55044</v>
      </c>
      <c r="G546" s="5">
        <v>0</v>
      </c>
      <c r="H546" s="1">
        <v>0</v>
      </c>
      <c r="I546" s="5">
        <f>+Tabla2[[#This Row],[15 VEN]]+Tabla2[[#This Row],[15 AP]]</f>
        <v>0</v>
      </c>
      <c r="J546" s="5">
        <v>0</v>
      </c>
      <c r="K546" s="1">
        <v>33</v>
      </c>
      <c r="L546" s="5">
        <f>+Tabla2[[#This Row],[30 VEN.]]+Tabla2[[#This Row],[30 AP]]</f>
        <v>33</v>
      </c>
      <c r="M546" s="5">
        <v>0</v>
      </c>
      <c r="N546" s="1">
        <v>0</v>
      </c>
      <c r="O546" s="5">
        <f>+Tabla2[[#This Row],[45 VEN.]]+Tabla2[[#This Row],[45 AP]]</f>
        <v>0</v>
      </c>
      <c r="P546" s="2">
        <f>+Tabla2[[#This Row],[45 TOT]]+Tabla2[[#This Row],[30 TOT ]]+Tabla2[[#This Row],[15 TOT]]+Tabla2[[#This Row],[10 TOT]]</f>
        <v>55077</v>
      </c>
      <c r="Q546" s="5">
        <v>22</v>
      </c>
      <c r="R546" s="5">
        <v>0</v>
      </c>
      <c r="S546" s="5">
        <v>22</v>
      </c>
      <c r="T546" s="4"/>
      <c r="U546" s="4"/>
      <c r="V546" s="4"/>
      <c r="W546" s="4"/>
    </row>
    <row r="547" spans="1:23" x14ac:dyDescent="0.25">
      <c r="A547" s="7">
        <v>2018</v>
      </c>
      <c r="B547" s="4" t="s">
        <v>40</v>
      </c>
      <c r="C547" s="4" t="s">
        <v>17</v>
      </c>
      <c r="D547" s="5">
        <v>50896</v>
      </c>
      <c r="E547" s="1">
        <v>9290</v>
      </c>
      <c r="F547" s="5">
        <f>+Tabla2[[#This Row],[10 VEN.]]+Tabla2[[#This Row],[10 AP]]</f>
        <v>60186</v>
      </c>
      <c r="G547" s="5">
        <v>15</v>
      </c>
      <c r="H547" s="1">
        <v>50</v>
      </c>
      <c r="I547" s="5">
        <f>+Tabla2[[#This Row],[15 VEN]]+Tabla2[[#This Row],[15 AP]]</f>
        <v>65</v>
      </c>
      <c r="J547" s="5">
        <v>0</v>
      </c>
      <c r="K547" s="1">
        <v>0</v>
      </c>
      <c r="L547" s="5">
        <f>+Tabla2[[#This Row],[30 VEN.]]+Tabla2[[#This Row],[30 AP]]</f>
        <v>0</v>
      </c>
      <c r="M547" s="5">
        <v>214</v>
      </c>
      <c r="N547" s="1">
        <v>102</v>
      </c>
      <c r="O547" s="5">
        <f>+Tabla2[[#This Row],[45 VEN.]]+Tabla2[[#This Row],[45 AP]]</f>
        <v>316</v>
      </c>
      <c r="P547" s="2">
        <f>+Tabla2[[#This Row],[45 TOT]]+Tabla2[[#This Row],[30 TOT ]]+Tabla2[[#This Row],[15 TOT]]+Tabla2[[#This Row],[10 TOT]]</f>
        <v>60567</v>
      </c>
      <c r="Q547" s="5">
        <v>220</v>
      </c>
      <c r="R547" s="5">
        <v>0</v>
      </c>
      <c r="S547" s="5">
        <v>220</v>
      </c>
      <c r="T547" s="4"/>
      <c r="U547" s="4"/>
      <c r="V547" s="4"/>
      <c r="W547" s="4"/>
    </row>
    <row r="548" spans="1:23" x14ac:dyDescent="0.25">
      <c r="A548" s="7">
        <v>2018</v>
      </c>
      <c r="B548" s="4" t="s">
        <v>40</v>
      </c>
      <c r="C548" s="4" t="s">
        <v>6</v>
      </c>
      <c r="D548" s="5">
        <v>238647</v>
      </c>
      <c r="E548" s="1">
        <v>20968</v>
      </c>
      <c r="F548" s="5">
        <f>+Tabla2[[#This Row],[10 VEN.]]+Tabla2[[#This Row],[10 AP]]</f>
        <v>259615</v>
      </c>
      <c r="G548" s="5">
        <v>15</v>
      </c>
      <c r="H548" s="1">
        <v>167</v>
      </c>
      <c r="I548" s="5">
        <f>+Tabla2[[#This Row],[15 VEN]]+Tabla2[[#This Row],[15 AP]]</f>
        <v>182</v>
      </c>
      <c r="J548" s="5">
        <v>0</v>
      </c>
      <c r="K548" s="1">
        <v>24</v>
      </c>
      <c r="L548" s="5">
        <f>+Tabla2[[#This Row],[30 VEN.]]+Tabla2[[#This Row],[30 AP]]</f>
        <v>24</v>
      </c>
      <c r="M548" s="5">
        <v>568</v>
      </c>
      <c r="N548" s="1">
        <v>25</v>
      </c>
      <c r="O548" s="5">
        <f>+Tabla2[[#This Row],[45 VEN.]]+Tabla2[[#This Row],[45 AP]]</f>
        <v>593</v>
      </c>
      <c r="P548" s="2">
        <f>+Tabla2[[#This Row],[45 TOT]]+Tabla2[[#This Row],[30 TOT ]]+Tabla2[[#This Row],[15 TOT]]+Tabla2[[#This Row],[10 TOT]]</f>
        <v>260414</v>
      </c>
      <c r="Q548" s="5">
        <v>8</v>
      </c>
      <c r="R548" s="5">
        <v>0</v>
      </c>
      <c r="S548" s="5">
        <v>8</v>
      </c>
      <c r="T548" s="4"/>
      <c r="U548" s="4"/>
      <c r="V548" s="4"/>
      <c r="W548" s="4"/>
    </row>
    <row r="549" spans="1:23" x14ac:dyDescent="0.25">
      <c r="A549" s="7">
        <v>2018</v>
      </c>
      <c r="B549" s="4" t="s">
        <v>40</v>
      </c>
      <c r="C549" s="4" t="s">
        <v>64</v>
      </c>
      <c r="D549" s="5">
        <v>174928</v>
      </c>
      <c r="E549" s="1">
        <v>360</v>
      </c>
      <c r="F549" s="5">
        <f>+Tabla2[[#This Row],[10 VEN.]]+Tabla2[[#This Row],[10 AP]]</f>
        <v>175288</v>
      </c>
      <c r="G549" s="5">
        <v>243</v>
      </c>
      <c r="H549" s="1">
        <v>596</v>
      </c>
      <c r="I549" s="5">
        <f>+Tabla2[[#This Row],[15 VEN]]+Tabla2[[#This Row],[15 AP]]</f>
        <v>839</v>
      </c>
      <c r="J549" s="5">
        <v>0</v>
      </c>
      <c r="K549" s="1">
        <v>27</v>
      </c>
      <c r="L549" s="5">
        <f>+Tabla2[[#This Row],[30 VEN.]]+Tabla2[[#This Row],[30 AP]]</f>
        <v>27</v>
      </c>
      <c r="M549" s="5">
        <v>752</v>
      </c>
      <c r="N549" s="1">
        <v>43</v>
      </c>
      <c r="O549" s="5">
        <f>+Tabla2[[#This Row],[45 VEN.]]+Tabla2[[#This Row],[45 AP]]</f>
        <v>795</v>
      </c>
      <c r="P549" s="2">
        <f>+Tabla2[[#This Row],[45 TOT]]+Tabla2[[#This Row],[30 TOT ]]+Tabla2[[#This Row],[15 TOT]]+Tabla2[[#This Row],[10 TOT]]</f>
        <v>176949</v>
      </c>
      <c r="Q549" s="5">
        <v>76</v>
      </c>
      <c r="R549" s="5">
        <v>0</v>
      </c>
      <c r="S549" s="5">
        <v>76</v>
      </c>
      <c r="T549" s="4"/>
      <c r="U549" s="4"/>
      <c r="V549" s="4"/>
      <c r="W549" s="4"/>
    </row>
    <row r="550" spans="1:23" x14ac:dyDescent="0.25">
      <c r="A550" s="7">
        <v>2018</v>
      </c>
      <c r="B550" s="4" t="s">
        <v>40</v>
      </c>
      <c r="C550" s="4" t="s">
        <v>7</v>
      </c>
      <c r="D550" s="5">
        <v>82507</v>
      </c>
      <c r="E550" s="1">
        <v>224</v>
      </c>
      <c r="F550" s="5">
        <f>+Tabla2[[#This Row],[10 VEN.]]+Tabla2[[#This Row],[10 AP]]</f>
        <v>82731</v>
      </c>
      <c r="G550" s="5">
        <v>0</v>
      </c>
      <c r="H550" s="1">
        <v>994</v>
      </c>
      <c r="I550" s="5">
        <f>+Tabla2[[#This Row],[15 VEN]]+Tabla2[[#This Row],[15 AP]]</f>
        <v>994</v>
      </c>
      <c r="J550" s="5">
        <v>40</v>
      </c>
      <c r="K550" s="1">
        <v>29</v>
      </c>
      <c r="L550" s="5">
        <f>+Tabla2[[#This Row],[30 VEN.]]+Tabla2[[#This Row],[30 AP]]</f>
        <v>69</v>
      </c>
      <c r="M550" s="5">
        <v>748</v>
      </c>
      <c r="N550" s="1">
        <v>22</v>
      </c>
      <c r="O550" s="5">
        <f>+Tabla2[[#This Row],[45 VEN.]]+Tabla2[[#This Row],[45 AP]]</f>
        <v>770</v>
      </c>
      <c r="P550" s="2">
        <f>+Tabla2[[#This Row],[45 TOT]]+Tabla2[[#This Row],[30 TOT ]]+Tabla2[[#This Row],[15 TOT]]+Tabla2[[#This Row],[10 TOT]]</f>
        <v>84564</v>
      </c>
      <c r="Q550" s="5">
        <v>608</v>
      </c>
      <c r="R550" s="5">
        <v>98</v>
      </c>
      <c r="S550" s="5">
        <v>706</v>
      </c>
      <c r="T550" s="4"/>
      <c r="U550" s="4"/>
      <c r="V550" s="4"/>
      <c r="W550" s="4"/>
    </row>
    <row r="551" spans="1:23" x14ac:dyDescent="0.25">
      <c r="A551" s="7">
        <v>2018</v>
      </c>
      <c r="B551" s="4" t="s">
        <v>40</v>
      </c>
      <c r="C551" s="4" t="s">
        <v>3</v>
      </c>
      <c r="D551" s="5">
        <v>1037</v>
      </c>
      <c r="E551" s="1">
        <v>5</v>
      </c>
      <c r="F551" s="5">
        <f>+Tabla2[[#This Row],[10 VEN.]]+Tabla2[[#This Row],[10 AP]]</f>
        <v>1042</v>
      </c>
      <c r="G551" s="5">
        <v>58</v>
      </c>
      <c r="H551" s="1">
        <v>37</v>
      </c>
      <c r="I551" s="5">
        <f>+Tabla2[[#This Row],[15 VEN]]+Tabla2[[#This Row],[15 AP]]</f>
        <v>95</v>
      </c>
      <c r="J551" s="5">
        <v>0</v>
      </c>
      <c r="K551" s="1">
        <v>20</v>
      </c>
      <c r="L551" s="5">
        <f>+Tabla2[[#This Row],[30 VEN.]]+Tabla2[[#This Row],[30 AP]]</f>
        <v>20</v>
      </c>
      <c r="M551" s="5">
        <v>0</v>
      </c>
      <c r="N551" s="1">
        <v>0</v>
      </c>
      <c r="O551" s="5">
        <f>+Tabla2[[#This Row],[45 VEN.]]+Tabla2[[#This Row],[45 AP]]</f>
        <v>0</v>
      </c>
      <c r="P551" s="2">
        <f>+Tabla2[[#This Row],[45 TOT]]+Tabla2[[#This Row],[30 TOT ]]+Tabla2[[#This Row],[15 TOT]]+Tabla2[[#This Row],[10 TOT]]</f>
        <v>1157</v>
      </c>
      <c r="Q551" s="5">
        <v>0</v>
      </c>
      <c r="R551" s="5">
        <v>0</v>
      </c>
      <c r="S551" s="5">
        <v>0</v>
      </c>
      <c r="T551" s="4"/>
      <c r="U551" s="4"/>
      <c r="V551" s="4"/>
      <c r="W551" s="4"/>
    </row>
    <row r="552" spans="1:23" x14ac:dyDescent="0.25">
      <c r="A552" s="7">
        <v>2018</v>
      </c>
      <c r="B552" s="4" t="s">
        <v>40</v>
      </c>
      <c r="C552" s="4" t="s">
        <v>23</v>
      </c>
      <c r="D552" s="5">
        <v>22486</v>
      </c>
      <c r="E552" s="1">
        <v>227</v>
      </c>
      <c r="F552" s="5">
        <f>+Tabla2[[#This Row],[10 VEN.]]+Tabla2[[#This Row],[10 AP]]</f>
        <v>22713</v>
      </c>
      <c r="G552" s="5">
        <v>0</v>
      </c>
      <c r="H552" s="1">
        <v>0</v>
      </c>
      <c r="I552" s="5">
        <f>+Tabla2[[#This Row],[15 VEN]]+Tabla2[[#This Row],[15 AP]]</f>
        <v>0</v>
      </c>
      <c r="J552" s="5">
        <v>0</v>
      </c>
      <c r="K552" s="1">
        <v>0</v>
      </c>
      <c r="L552" s="5">
        <f>+Tabla2[[#This Row],[30 VEN.]]+Tabla2[[#This Row],[30 AP]]</f>
        <v>0</v>
      </c>
      <c r="M552" s="5">
        <v>0</v>
      </c>
      <c r="N552" s="1">
        <v>0</v>
      </c>
      <c r="O552" s="5">
        <f>+Tabla2[[#This Row],[45 VEN.]]+Tabla2[[#This Row],[45 AP]]</f>
        <v>0</v>
      </c>
      <c r="P552" s="2">
        <f>+Tabla2[[#This Row],[45 TOT]]+Tabla2[[#This Row],[30 TOT ]]+Tabla2[[#This Row],[15 TOT]]+Tabla2[[#This Row],[10 TOT]]</f>
        <v>22713</v>
      </c>
      <c r="Q552" s="5">
        <v>6667</v>
      </c>
      <c r="R552" s="5">
        <v>5172</v>
      </c>
      <c r="S552" s="5">
        <v>11839</v>
      </c>
      <c r="T552" s="4"/>
      <c r="U552" s="4"/>
      <c r="V552" s="4"/>
      <c r="W552" s="4"/>
    </row>
    <row r="553" spans="1:23" x14ac:dyDescent="0.25">
      <c r="A553" s="7">
        <v>2018</v>
      </c>
      <c r="B553" s="4" t="s">
        <v>41</v>
      </c>
      <c r="C553" s="4" t="s">
        <v>8</v>
      </c>
      <c r="D553" s="5">
        <v>111260</v>
      </c>
      <c r="E553" s="1">
        <v>4402</v>
      </c>
      <c r="F553" s="5">
        <f>+Tabla2[[#This Row],[10 VEN.]]+Tabla2[[#This Row],[10 AP]]</f>
        <v>115662</v>
      </c>
      <c r="G553" s="5">
        <v>8</v>
      </c>
      <c r="H553" s="1">
        <v>18</v>
      </c>
      <c r="I553" s="5">
        <f>+Tabla2[[#This Row],[15 VEN]]+Tabla2[[#This Row],[15 AP]]</f>
        <v>26</v>
      </c>
      <c r="J553" s="5">
        <v>0</v>
      </c>
      <c r="K553" s="1">
        <v>0</v>
      </c>
      <c r="L553" s="5">
        <f>+Tabla2[[#This Row],[30 VEN.]]+Tabla2[[#This Row],[30 AP]]</f>
        <v>0</v>
      </c>
      <c r="M553" s="5">
        <v>101</v>
      </c>
      <c r="N553" s="1">
        <v>2</v>
      </c>
      <c r="O553" s="5">
        <f>+Tabla2[[#This Row],[45 VEN.]]+Tabla2[[#This Row],[45 AP]]</f>
        <v>103</v>
      </c>
      <c r="P553" s="2">
        <f>+Tabla2[[#This Row],[45 TOT]]+Tabla2[[#This Row],[30 TOT ]]+Tabla2[[#This Row],[15 TOT]]+Tabla2[[#This Row],[10 TOT]]</f>
        <v>115791</v>
      </c>
      <c r="Q553" s="5">
        <v>3307</v>
      </c>
      <c r="R553" s="5">
        <v>1396</v>
      </c>
      <c r="S553" s="5">
        <v>4703</v>
      </c>
      <c r="T553" s="4"/>
      <c r="U553" s="4"/>
      <c r="V553" s="4"/>
      <c r="W553" s="4"/>
    </row>
    <row r="554" spans="1:23" x14ac:dyDescent="0.25">
      <c r="A554" s="7">
        <v>2018</v>
      </c>
      <c r="B554" s="4" t="s">
        <v>41</v>
      </c>
      <c r="C554" s="4" t="s">
        <v>27</v>
      </c>
      <c r="D554" s="5">
        <v>193730</v>
      </c>
      <c r="E554" s="1">
        <v>3738</v>
      </c>
      <c r="F554" s="5">
        <f>+Tabla2[[#This Row],[10 VEN.]]+Tabla2[[#This Row],[10 AP]]</f>
        <v>197468</v>
      </c>
      <c r="G554" s="5">
        <v>0</v>
      </c>
      <c r="H554" s="1">
        <v>0</v>
      </c>
      <c r="I554" s="5">
        <f>+Tabla2[[#This Row],[15 VEN]]+Tabla2[[#This Row],[15 AP]]</f>
        <v>0</v>
      </c>
      <c r="J554" s="5">
        <v>0</v>
      </c>
      <c r="K554" s="1">
        <v>0</v>
      </c>
      <c r="L554" s="5">
        <f>+Tabla2[[#This Row],[30 VEN.]]+Tabla2[[#This Row],[30 AP]]</f>
        <v>0</v>
      </c>
      <c r="M554" s="5">
        <v>36</v>
      </c>
      <c r="N554" s="1">
        <v>1</v>
      </c>
      <c r="O554" s="5">
        <f>+Tabla2[[#This Row],[45 VEN.]]+Tabla2[[#This Row],[45 AP]]</f>
        <v>37</v>
      </c>
      <c r="P554" s="2">
        <f>+Tabla2[[#This Row],[45 TOT]]+Tabla2[[#This Row],[30 TOT ]]+Tabla2[[#This Row],[15 TOT]]+Tabla2[[#This Row],[10 TOT]]</f>
        <v>197505</v>
      </c>
      <c r="Q554" s="5">
        <v>0</v>
      </c>
      <c r="R554" s="5">
        <v>0</v>
      </c>
      <c r="S554" s="5">
        <v>0</v>
      </c>
      <c r="T554" s="4"/>
      <c r="U554" s="4"/>
      <c r="V554" s="4"/>
      <c r="W554" s="4"/>
    </row>
    <row r="555" spans="1:23" x14ac:dyDescent="0.25">
      <c r="A555" s="7">
        <v>2018</v>
      </c>
      <c r="B555" s="4" t="s">
        <v>41</v>
      </c>
      <c r="C555" s="4" t="s">
        <v>9</v>
      </c>
      <c r="D555" s="5">
        <v>109689</v>
      </c>
      <c r="E555" s="1">
        <v>4427</v>
      </c>
      <c r="F555" s="5">
        <f>+Tabla2[[#This Row],[10 VEN.]]+Tabla2[[#This Row],[10 AP]]</f>
        <v>114116</v>
      </c>
      <c r="G555" s="5">
        <v>0</v>
      </c>
      <c r="H555" s="1">
        <v>0</v>
      </c>
      <c r="I555" s="5">
        <f>+Tabla2[[#This Row],[15 VEN]]+Tabla2[[#This Row],[15 AP]]</f>
        <v>0</v>
      </c>
      <c r="J555" s="5">
        <v>0</v>
      </c>
      <c r="K555" s="1">
        <v>0</v>
      </c>
      <c r="L555" s="5">
        <f>+Tabla2[[#This Row],[30 VEN.]]+Tabla2[[#This Row],[30 AP]]</f>
        <v>0</v>
      </c>
      <c r="M555" s="5">
        <v>49</v>
      </c>
      <c r="N555" s="1">
        <v>0</v>
      </c>
      <c r="O555" s="5">
        <f>+Tabla2[[#This Row],[45 VEN.]]+Tabla2[[#This Row],[45 AP]]</f>
        <v>49</v>
      </c>
      <c r="P555" s="2">
        <f>+Tabla2[[#This Row],[45 TOT]]+Tabla2[[#This Row],[30 TOT ]]+Tabla2[[#This Row],[15 TOT]]+Tabla2[[#This Row],[10 TOT]]</f>
        <v>114165</v>
      </c>
      <c r="Q555" s="5">
        <v>60</v>
      </c>
      <c r="R555" s="5">
        <v>0</v>
      </c>
      <c r="S555" s="5">
        <v>60</v>
      </c>
      <c r="T555" s="4"/>
      <c r="U555" s="4"/>
      <c r="V555" s="4"/>
      <c r="W555" s="4"/>
    </row>
    <row r="556" spans="1:23" x14ac:dyDescent="0.25">
      <c r="A556" s="7">
        <v>2018</v>
      </c>
      <c r="B556" s="4" t="s">
        <v>41</v>
      </c>
      <c r="C556" s="4" t="s">
        <v>15</v>
      </c>
      <c r="D556" s="5">
        <v>29375</v>
      </c>
      <c r="E556" s="1">
        <v>3865</v>
      </c>
      <c r="F556" s="5">
        <f>+Tabla2[[#This Row],[10 VEN.]]+Tabla2[[#This Row],[10 AP]]</f>
        <v>33240</v>
      </c>
      <c r="G556" s="5">
        <v>13</v>
      </c>
      <c r="H556" s="1">
        <v>60</v>
      </c>
      <c r="I556" s="5">
        <f>+Tabla2[[#This Row],[15 VEN]]+Tabla2[[#This Row],[15 AP]]</f>
        <v>73</v>
      </c>
      <c r="J556" s="5">
        <v>0</v>
      </c>
      <c r="K556" s="1">
        <v>0</v>
      </c>
      <c r="L556" s="5">
        <f>+Tabla2[[#This Row],[30 VEN.]]+Tabla2[[#This Row],[30 AP]]</f>
        <v>0</v>
      </c>
      <c r="M556" s="5">
        <v>7</v>
      </c>
      <c r="N556" s="1">
        <v>3</v>
      </c>
      <c r="O556" s="5">
        <f>+Tabla2[[#This Row],[45 VEN.]]+Tabla2[[#This Row],[45 AP]]</f>
        <v>10</v>
      </c>
      <c r="P556" s="2">
        <f>+Tabla2[[#This Row],[45 TOT]]+Tabla2[[#This Row],[30 TOT ]]+Tabla2[[#This Row],[15 TOT]]+Tabla2[[#This Row],[10 TOT]]</f>
        <v>33323</v>
      </c>
      <c r="Q556" s="5">
        <v>0</v>
      </c>
      <c r="R556" s="5">
        <v>0</v>
      </c>
      <c r="S556" s="5">
        <v>0</v>
      </c>
      <c r="T556" s="4"/>
      <c r="U556" s="4"/>
      <c r="V556" s="4"/>
      <c r="W556" s="4"/>
    </row>
    <row r="557" spans="1:23" x14ac:dyDescent="0.25">
      <c r="A557" s="7">
        <v>2018</v>
      </c>
      <c r="B557" s="4" t="s">
        <v>41</v>
      </c>
      <c r="C557" s="4" t="s">
        <v>31</v>
      </c>
      <c r="D557" s="5">
        <v>87799</v>
      </c>
      <c r="E557" s="1">
        <v>4202</v>
      </c>
      <c r="F557" s="5">
        <f>+Tabla2[[#This Row],[10 VEN.]]+Tabla2[[#This Row],[10 AP]]</f>
        <v>92001</v>
      </c>
      <c r="G557" s="5">
        <v>117</v>
      </c>
      <c r="H557" s="1">
        <v>472</v>
      </c>
      <c r="I557" s="5">
        <f>+Tabla2[[#This Row],[15 VEN]]+Tabla2[[#This Row],[15 AP]]</f>
        <v>589</v>
      </c>
      <c r="J557" s="5">
        <v>0</v>
      </c>
      <c r="K557" s="1">
        <v>0</v>
      </c>
      <c r="L557" s="5">
        <f>+Tabla2[[#This Row],[30 VEN.]]+Tabla2[[#This Row],[30 AP]]</f>
        <v>0</v>
      </c>
      <c r="M557" s="5">
        <v>77</v>
      </c>
      <c r="N557" s="1">
        <v>4</v>
      </c>
      <c r="O557" s="5">
        <f>+Tabla2[[#This Row],[45 VEN.]]+Tabla2[[#This Row],[45 AP]]</f>
        <v>81</v>
      </c>
      <c r="P557" s="2">
        <f>+Tabla2[[#This Row],[45 TOT]]+Tabla2[[#This Row],[30 TOT ]]+Tabla2[[#This Row],[15 TOT]]+Tabla2[[#This Row],[10 TOT]]</f>
        <v>92671</v>
      </c>
      <c r="Q557" s="5">
        <v>340</v>
      </c>
      <c r="R557" s="5">
        <v>20</v>
      </c>
      <c r="S557" s="5">
        <v>360</v>
      </c>
      <c r="T557" s="4"/>
      <c r="U557" s="4"/>
      <c r="V557" s="4"/>
      <c r="W557" s="4"/>
    </row>
    <row r="558" spans="1:23" x14ac:dyDescent="0.25">
      <c r="A558" s="7">
        <v>2018</v>
      </c>
      <c r="B558" s="4" t="s">
        <v>41</v>
      </c>
      <c r="C558" s="4" t="s">
        <v>25</v>
      </c>
      <c r="D558" s="5">
        <v>0</v>
      </c>
      <c r="E558" s="1">
        <v>561</v>
      </c>
      <c r="F558" s="5">
        <f>+Tabla2[[#This Row],[10 VEN.]]+Tabla2[[#This Row],[10 AP]]</f>
        <v>561</v>
      </c>
      <c r="G558" s="5">
        <v>0</v>
      </c>
      <c r="H558" s="1">
        <v>0</v>
      </c>
      <c r="I558" s="5">
        <f>+Tabla2[[#This Row],[15 VEN]]+Tabla2[[#This Row],[15 AP]]</f>
        <v>0</v>
      </c>
      <c r="J558" s="5">
        <v>0</v>
      </c>
      <c r="K558" s="1">
        <v>0</v>
      </c>
      <c r="L558" s="5">
        <f>+Tabla2[[#This Row],[30 VEN.]]+Tabla2[[#This Row],[30 AP]]</f>
        <v>0</v>
      </c>
      <c r="M558" s="5">
        <v>0</v>
      </c>
      <c r="N558" s="1">
        <v>6</v>
      </c>
      <c r="O558" s="5">
        <f>+Tabla2[[#This Row],[45 VEN.]]+Tabla2[[#This Row],[45 AP]]</f>
        <v>6</v>
      </c>
      <c r="P558" s="2">
        <f>+Tabla2[[#This Row],[45 TOT]]+Tabla2[[#This Row],[30 TOT ]]+Tabla2[[#This Row],[15 TOT]]+Tabla2[[#This Row],[10 TOT]]</f>
        <v>567</v>
      </c>
      <c r="Q558" s="5">
        <v>16</v>
      </c>
      <c r="R558" s="5">
        <v>0</v>
      </c>
      <c r="S558" s="5">
        <v>16</v>
      </c>
      <c r="T558" s="4"/>
      <c r="U558" s="4"/>
      <c r="V558" s="4"/>
      <c r="W558" s="4"/>
    </row>
    <row r="559" spans="1:23" x14ac:dyDescent="0.25">
      <c r="A559" s="7">
        <v>2018</v>
      </c>
      <c r="B559" s="4" t="s">
        <v>41</v>
      </c>
      <c r="C559" s="4" t="s">
        <v>17</v>
      </c>
      <c r="D559" s="5">
        <v>38974</v>
      </c>
      <c r="E559" s="1">
        <v>1794</v>
      </c>
      <c r="F559" s="5">
        <f>+Tabla2[[#This Row],[10 VEN.]]+Tabla2[[#This Row],[10 AP]]</f>
        <v>40768</v>
      </c>
      <c r="G559" s="5">
        <v>0</v>
      </c>
      <c r="H559" s="1">
        <v>64</v>
      </c>
      <c r="I559" s="5">
        <f>+Tabla2[[#This Row],[15 VEN]]+Tabla2[[#This Row],[15 AP]]</f>
        <v>64</v>
      </c>
      <c r="J559" s="5">
        <v>0</v>
      </c>
      <c r="K559" s="1">
        <v>0</v>
      </c>
      <c r="L559" s="5">
        <f>+Tabla2[[#This Row],[30 VEN.]]+Tabla2[[#This Row],[30 AP]]</f>
        <v>0</v>
      </c>
      <c r="M559" s="5">
        <v>27</v>
      </c>
      <c r="N559" s="1">
        <v>3</v>
      </c>
      <c r="O559" s="5">
        <f>+Tabla2[[#This Row],[45 VEN.]]+Tabla2[[#This Row],[45 AP]]</f>
        <v>30</v>
      </c>
      <c r="P559" s="2">
        <f>+Tabla2[[#This Row],[45 TOT]]+Tabla2[[#This Row],[30 TOT ]]+Tabla2[[#This Row],[15 TOT]]+Tabla2[[#This Row],[10 TOT]]</f>
        <v>40862</v>
      </c>
      <c r="Q559" s="5">
        <v>493</v>
      </c>
      <c r="R559" s="5">
        <v>0</v>
      </c>
      <c r="S559" s="5">
        <v>493</v>
      </c>
      <c r="T559" s="4"/>
      <c r="U559" s="4"/>
      <c r="V559" s="4"/>
      <c r="W559" s="4"/>
    </row>
    <row r="560" spans="1:23" x14ac:dyDescent="0.25">
      <c r="A560" s="7">
        <v>2018</v>
      </c>
      <c r="B560" s="4" t="s">
        <v>41</v>
      </c>
      <c r="C560" s="4" t="s">
        <v>64</v>
      </c>
      <c r="D560" s="5">
        <v>178177</v>
      </c>
      <c r="E560" s="1">
        <v>14801</v>
      </c>
      <c r="F560" s="5">
        <f>+Tabla2[[#This Row],[10 VEN.]]+Tabla2[[#This Row],[10 AP]]</f>
        <v>192978</v>
      </c>
      <c r="G560" s="5">
        <v>0</v>
      </c>
      <c r="H560" s="1">
        <v>81</v>
      </c>
      <c r="I560" s="5">
        <f>+Tabla2[[#This Row],[15 VEN]]+Tabla2[[#This Row],[15 AP]]</f>
        <v>81</v>
      </c>
      <c r="J560" s="5">
        <v>0</v>
      </c>
      <c r="K560" s="1">
        <v>0</v>
      </c>
      <c r="L560" s="5">
        <f>+Tabla2[[#This Row],[30 VEN.]]+Tabla2[[#This Row],[30 AP]]</f>
        <v>0</v>
      </c>
      <c r="M560" s="5">
        <v>48</v>
      </c>
      <c r="N560" s="1">
        <v>4</v>
      </c>
      <c r="O560" s="5">
        <f>+Tabla2[[#This Row],[45 VEN.]]+Tabla2[[#This Row],[45 AP]]</f>
        <v>52</v>
      </c>
      <c r="P560" s="2">
        <f>+Tabla2[[#This Row],[45 TOT]]+Tabla2[[#This Row],[30 TOT ]]+Tabla2[[#This Row],[15 TOT]]+Tabla2[[#This Row],[10 TOT]]</f>
        <v>193111</v>
      </c>
      <c r="Q560" s="5">
        <v>4423</v>
      </c>
      <c r="R560" s="5">
        <v>1353</v>
      </c>
      <c r="S560" s="5">
        <v>5776</v>
      </c>
      <c r="T560" s="4"/>
      <c r="U560" s="4"/>
      <c r="V560" s="4"/>
      <c r="W560" s="4"/>
    </row>
    <row r="561" spans="1:23" x14ac:dyDescent="0.25">
      <c r="A561" s="7">
        <v>2018</v>
      </c>
      <c r="B561" s="4" t="s">
        <v>41</v>
      </c>
      <c r="C561" s="4" t="s">
        <v>7</v>
      </c>
      <c r="D561" s="5">
        <v>106975</v>
      </c>
      <c r="E561" s="1">
        <v>7429</v>
      </c>
      <c r="F561" s="5">
        <f>+Tabla2[[#This Row],[10 VEN.]]+Tabla2[[#This Row],[10 AP]]</f>
        <v>114404</v>
      </c>
      <c r="G561" s="5">
        <v>120</v>
      </c>
      <c r="H561" s="1">
        <v>173</v>
      </c>
      <c r="I561" s="5">
        <f>+Tabla2[[#This Row],[15 VEN]]+Tabla2[[#This Row],[15 AP]]</f>
        <v>293</v>
      </c>
      <c r="J561" s="5">
        <v>0</v>
      </c>
      <c r="K561" s="1">
        <v>0</v>
      </c>
      <c r="L561" s="5">
        <f>+Tabla2[[#This Row],[30 VEN.]]+Tabla2[[#This Row],[30 AP]]</f>
        <v>0</v>
      </c>
      <c r="M561" s="5">
        <v>124</v>
      </c>
      <c r="N561" s="1">
        <v>6</v>
      </c>
      <c r="O561" s="5">
        <f>+Tabla2[[#This Row],[45 VEN.]]+Tabla2[[#This Row],[45 AP]]</f>
        <v>130</v>
      </c>
      <c r="P561" s="2">
        <f>+Tabla2[[#This Row],[45 TOT]]+Tabla2[[#This Row],[30 TOT ]]+Tabla2[[#This Row],[15 TOT]]+Tabla2[[#This Row],[10 TOT]]</f>
        <v>114827</v>
      </c>
      <c r="Q561" s="5">
        <v>727</v>
      </c>
      <c r="R561" s="5">
        <v>0</v>
      </c>
      <c r="S561" s="5">
        <v>727</v>
      </c>
      <c r="T561" s="4"/>
      <c r="U561" s="4"/>
      <c r="V561" s="4"/>
      <c r="W561" s="4"/>
    </row>
    <row r="562" spans="1:23" x14ac:dyDescent="0.25">
      <c r="A562" s="7">
        <v>2018</v>
      </c>
      <c r="B562" s="4" t="s">
        <v>41</v>
      </c>
      <c r="C562" s="4" t="s">
        <v>3</v>
      </c>
      <c r="D562" s="5">
        <v>2214</v>
      </c>
      <c r="E562" s="1">
        <v>738</v>
      </c>
      <c r="F562" s="5">
        <f>+Tabla2[[#This Row],[10 VEN.]]+Tabla2[[#This Row],[10 AP]]</f>
        <v>2952</v>
      </c>
      <c r="G562" s="5">
        <v>0</v>
      </c>
      <c r="H562" s="1">
        <v>0</v>
      </c>
      <c r="I562" s="5">
        <f>+Tabla2[[#This Row],[15 VEN]]+Tabla2[[#This Row],[15 AP]]</f>
        <v>0</v>
      </c>
      <c r="J562" s="5">
        <v>0</v>
      </c>
      <c r="K562" s="1">
        <v>0</v>
      </c>
      <c r="L562" s="5">
        <f>+Tabla2[[#This Row],[30 VEN.]]+Tabla2[[#This Row],[30 AP]]</f>
        <v>0</v>
      </c>
      <c r="M562" s="5">
        <v>0</v>
      </c>
      <c r="N562" s="1">
        <v>0</v>
      </c>
      <c r="O562" s="5">
        <f>+Tabla2[[#This Row],[45 VEN.]]+Tabla2[[#This Row],[45 AP]]</f>
        <v>0</v>
      </c>
      <c r="P562" s="2">
        <f>+Tabla2[[#This Row],[45 TOT]]+Tabla2[[#This Row],[30 TOT ]]+Tabla2[[#This Row],[15 TOT]]+Tabla2[[#This Row],[10 TOT]]</f>
        <v>2952</v>
      </c>
      <c r="Q562" s="5">
        <v>0</v>
      </c>
      <c r="R562" s="5">
        <v>0</v>
      </c>
      <c r="S562" s="5">
        <v>0</v>
      </c>
      <c r="T562" s="4"/>
      <c r="U562" s="4"/>
      <c r="V562" s="4"/>
      <c r="W562" s="4"/>
    </row>
    <row r="563" spans="1:23" x14ac:dyDescent="0.25">
      <c r="A563" s="7">
        <v>2019</v>
      </c>
      <c r="B563" s="4" t="s">
        <v>34</v>
      </c>
      <c r="C563" s="4" t="s">
        <v>8</v>
      </c>
      <c r="D563" s="5">
        <v>299681</v>
      </c>
      <c r="E563" s="1">
        <v>69182</v>
      </c>
      <c r="F563" s="5">
        <f>+Tabla2[[#This Row],[10 VEN.]]+Tabla2[[#This Row],[10 AP]]</f>
        <v>368863</v>
      </c>
      <c r="G563" s="5">
        <v>264</v>
      </c>
      <c r="H563" s="1">
        <v>2424</v>
      </c>
      <c r="I563" s="5">
        <f>+Tabla2[[#This Row],[15 VEN]]+Tabla2[[#This Row],[15 AP]]</f>
        <v>2688</v>
      </c>
      <c r="J563" s="5">
        <v>16</v>
      </c>
      <c r="K563" s="1">
        <v>51</v>
      </c>
      <c r="L563" s="5">
        <f>+Tabla2[[#This Row],[30 VEN.]]+Tabla2[[#This Row],[30 AP]]</f>
        <v>67</v>
      </c>
      <c r="M563" s="5">
        <v>3037</v>
      </c>
      <c r="N563" s="1">
        <v>380</v>
      </c>
      <c r="O563" s="5">
        <f>+Tabla2[[#This Row],[45 VEN.]]+Tabla2[[#This Row],[45 AP]]</f>
        <v>3417</v>
      </c>
      <c r="P563" s="2">
        <f>+Tabla2[[#This Row],[45 TOT]]+Tabla2[[#This Row],[30 TOT ]]+Tabla2[[#This Row],[15 TOT]]+Tabla2[[#This Row],[10 TOT]]</f>
        <v>375035</v>
      </c>
      <c r="Q563" s="5">
        <v>1559</v>
      </c>
      <c r="R563" s="5">
        <v>30</v>
      </c>
      <c r="S563" s="5">
        <v>1589</v>
      </c>
      <c r="T563" s="4"/>
      <c r="U563" s="4"/>
      <c r="V563" s="4"/>
      <c r="W563" s="4"/>
    </row>
    <row r="564" spans="1:23" x14ac:dyDescent="0.25">
      <c r="A564" s="7">
        <v>2019</v>
      </c>
      <c r="B564" s="4" t="s">
        <v>34</v>
      </c>
      <c r="C564" s="4" t="s">
        <v>10</v>
      </c>
      <c r="D564" s="5">
        <v>92006</v>
      </c>
      <c r="E564" s="1">
        <v>74937</v>
      </c>
      <c r="F564" s="5">
        <f>+Tabla2[[#This Row],[10 VEN.]]+Tabla2[[#This Row],[10 AP]]</f>
        <v>166943</v>
      </c>
      <c r="G564" s="5">
        <v>90</v>
      </c>
      <c r="H564" s="1">
        <v>282</v>
      </c>
      <c r="I564" s="5">
        <f>+Tabla2[[#This Row],[15 VEN]]+Tabla2[[#This Row],[15 AP]]</f>
        <v>372</v>
      </c>
      <c r="J564" s="5">
        <v>1</v>
      </c>
      <c r="K564" s="1">
        <v>10</v>
      </c>
      <c r="L564" s="5">
        <f>+Tabla2[[#This Row],[30 VEN.]]+Tabla2[[#This Row],[30 AP]]</f>
        <v>11</v>
      </c>
      <c r="M564" s="5">
        <v>467</v>
      </c>
      <c r="N564" s="1">
        <v>128</v>
      </c>
      <c r="O564" s="5">
        <f>+Tabla2[[#This Row],[45 VEN.]]+Tabla2[[#This Row],[45 AP]]</f>
        <v>595</v>
      </c>
      <c r="P564" s="2">
        <f>+Tabla2[[#This Row],[45 TOT]]+Tabla2[[#This Row],[30 TOT ]]+Tabla2[[#This Row],[15 TOT]]+Tabla2[[#This Row],[10 TOT]]</f>
        <v>167921</v>
      </c>
      <c r="Q564" s="5">
        <v>153</v>
      </c>
      <c r="R564" s="5">
        <v>17</v>
      </c>
      <c r="S564" s="5">
        <v>170</v>
      </c>
      <c r="T564" s="4"/>
      <c r="U564" s="4"/>
      <c r="V564" s="4"/>
      <c r="W564" s="4"/>
    </row>
    <row r="565" spans="1:23" x14ac:dyDescent="0.25">
      <c r="A565" s="7">
        <v>2019</v>
      </c>
      <c r="B565" s="4" t="s">
        <v>34</v>
      </c>
      <c r="C565" s="4" t="s">
        <v>3</v>
      </c>
      <c r="D565" s="5">
        <v>473432</v>
      </c>
      <c r="E565" s="1">
        <v>68843</v>
      </c>
      <c r="F565" s="5">
        <f>+Tabla2[[#This Row],[10 VEN.]]+Tabla2[[#This Row],[10 AP]]</f>
        <v>542275</v>
      </c>
      <c r="G565" s="5">
        <v>1852</v>
      </c>
      <c r="H565" s="1">
        <v>4143</v>
      </c>
      <c r="I565" s="5">
        <f>+Tabla2[[#This Row],[15 VEN]]+Tabla2[[#This Row],[15 AP]]</f>
        <v>5995</v>
      </c>
      <c r="J565" s="5">
        <v>16</v>
      </c>
      <c r="K565" s="1">
        <v>43</v>
      </c>
      <c r="L565" s="5">
        <f>+Tabla2[[#This Row],[30 VEN.]]+Tabla2[[#This Row],[30 AP]]</f>
        <v>59</v>
      </c>
      <c r="M565" s="5">
        <v>4813</v>
      </c>
      <c r="N565" s="1">
        <v>761</v>
      </c>
      <c r="O565" s="5">
        <f>+Tabla2[[#This Row],[45 VEN.]]+Tabla2[[#This Row],[45 AP]]</f>
        <v>5574</v>
      </c>
      <c r="P565" s="2">
        <f>+Tabla2[[#This Row],[45 TOT]]+Tabla2[[#This Row],[30 TOT ]]+Tabla2[[#This Row],[15 TOT]]+Tabla2[[#This Row],[10 TOT]]</f>
        <v>553903</v>
      </c>
      <c r="Q565" s="5">
        <v>4098</v>
      </c>
      <c r="R565" s="5">
        <v>0</v>
      </c>
      <c r="S565" s="5">
        <v>4098</v>
      </c>
      <c r="T565" s="4"/>
      <c r="U565" s="4"/>
      <c r="V565" s="4"/>
      <c r="W565" s="4"/>
    </row>
    <row r="566" spans="1:23" x14ac:dyDescent="0.25">
      <c r="A566" s="7">
        <v>2019</v>
      </c>
      <c r="B566" s="4" t="s">
        <v>34</v>
      </c>
      <c r="C566" s="4" t="s">
        <v>12</v>
      </c>
      <c r="D566" s="5">
        <v>0</v>
      </c>
      <c r="E566" s="1">
        <v>0</v>
      </c>
      <c r="F566" s="5">
        <f>+Tabla2[[#This Row],[10 VEN.]]+Tabla2[[#This Row],[10 AP]]</f>
        <v>0</v>
      </c>
      <c r="G566" s="5">
        <v>0</v>
      </c>
      <c r="H566" s="1">
        <v>0</v>
      </c>
      <c r="I566" s="5">
        <f>+Tabla2[[#This Row],[15 VEN]]+Tabla2[[#This Row],[15 AP]]</f>
        <v>0</v>
      </c>
      <c r="J566" s="5">
        <v>0</v>
      </c>
      <c r="K566" s="1">
        <v>0</v>
      </c>
      <c r="L566" s="5">
        <f>+Tabla2[[#This Row],[30 VEN.]]+Tabla2[[#This Row],[30 AP]]</f>
        <v>0</v>
      </c>
      <c r="M566" s="5">
        <v>75</v>
      </c>
      <c r="N566" s="1">
        <v>51</v>
      </c>
      <c r="O566" s="5">
        <f>+Tabla2[[#This Row],[45 VEN.]]+Tabla2[[#This Row],[45 AP]]</f>
        <v>126</v>
      </c>
      <c r="P566" s="2">
        <f>+Tabla2[[#This Row],[45 TOT]]+Tabla2[[#This Row],[30 TOT ]]+Tabla2[[#This Row],[15 TOT]]+Tabla2[[#This Row],[10 TOT]]</f>
        <v>126</v>
      </c>
      <c r="Q566" s="5">
        <v>0</v>
      </c>
      <c r="R566" s="5">
        <v>0</v>
      </c>
      <c r="S566" s="5">
        <v>0</v>
      </c>
      <c r="T566" s="4"/>
      <c r="U566" s="4"/>
      <c r="V566" s="4"/>
      <c r="W566" s="4"/>
    </row>
    <row r="567" spans="1:23" x14ac:dyDescent="0.25">
      <c r="A567" s="7">
        <v>2019</v>
      </c>
      <c r="B567" s="4" t="s">
        <v>34</v>
      </c>
      <c r="C567" s="4" t="s">
        <v>13</v>
      </c>
      <c r="D567" s="5">
        <v>371701</v>
      </c>
      <c r="E567" s="1">
        <v>9204</v>
      </c>
      <c r="F567" s="5">
        <f>+Tabla2[[#This Row],[10 VEN.]]+Tabla2[[#This Row],[10 AP]]</f>
        <v>380905</v>
      </c>
      <c r="G567" s="5">
        <v>51</v>
      </c>
      <c r="H567" s="1">
        <v>915</v>
      </c>
      <c r="I567" s="5">
        <f>+Tabla2[[#This Row],[15 VEN]]+Tabla2[[#This Row],[15 AP]]</f>
        <v>966</v>
      </c>
      <c r="J567" s="5">
        <v>0</v>
      </c>
      <c r="K567" s="1">
        <v>5</v>
      </c>
      <c r="L567" s="5">
        <f>+Tabla2[[#This Row],[30 VEN.]]+Tabla2[[#This Row],[30 AP]]</f>
        <v>5</v>
      </c>
      <c r="M567" s="5">
        <v>1965</v>
      </c>
      <c r="N567" s="1">
        <v>247</v>
      </c>
      <c r="O567" s="5">
        <f>+Tabla2[[#This Row],[45 VEN.]]+Tabla2[[#This Row],[45 AP]]</f>
        <v>2212</v>
      </c>
      <c r="P567" s="2">
        <f>+Tabla2[[#This Row],[45 TOT]]+Tabla2[[#This Row],[30 TOT ]]+Tabla2[[#This Row],[15 TOT]]+Tabla2[[#This Row],[10 TOT]]</f>
        <v>384088</v>
      </c>
      <c r="Q567" s="5">
        <v>25383</v>
      </c>
      <c r="R567" s="5">
        <v>9247</v>
      </c>
      <c r="S567" s="5">
        <v>34630</v>
      </c>
      <c r="T567" s="4"/>
      <c r="U567" s="4"/>
      <c r="V567" s="4"/>
      <c r="W567" s="4"/>
    </row>
    <row r="568" spans="1:23" x14ac:dyDescent="0.25">
      <c r="A568" s="7">
        <v>2019</v>
      </c>
      <c r="B568" s="4" t="s">
        <v>34</v>
      </c>
      <c r="C568" s="4" t="s">
        <v>5</v>
      </c>
      <c r="D568" s="5">
        <v>93350</v>
      </c>
      <c r="E568" s="1">
        <v>129919</v>
      </c>
      <c r="F568" s="5">
        <f>+Tabla2[[#This Row],[10 VEN.]]+Tabla2[[#This Row],[10 AP]]</f>
        <v>223269</v>
      </c>
      <c r="G568" s="5">
        <v>106</v>
      </c>
      <c r="H568" s="1">
        <v>1034</v>
      </c>
      <c r="I568" s="5">
        <f>+Tabla2[[#This Row],[15 VEN]]+Tabla2[[#This Row],[15 AP]]</f>
        <v>1140</v>
      </c>
      <c r="J568" s="5">
        <v>1</v>
      </c>
      <c r="K568" s="1">
        <v>7</v>
      </c>
      <c r="L568" s="5">
        <f>+Tabla2[[#This Row],[30 VEN.]]+Tabla2[[#This Row],[30 AP]]</f>
        <v>8</v>
      </c>
      <c r="M568" s="5">
        <v>1133</v>
      </c>
      <c r="N568" s="1">
        <v>403</v>
      </c>
      <c r="O568" s="5">
        <f>+Tabla2[[#This Row],[45 VEN.]]+Tabla2[[#This Row],[45 AP]]</f>
        <v>1536</v>
      </c>
      <c r="P568" s="2">
        <f>+Tabla2[[#This Row],[45 TOT]]+Tabla2[[#This Row],[30 TOT ]]+Tabla2[[#This Row],[15 TOT]]+Tabla2[[#This Row],[10 TOT]]</f>
        <v>225953</v>
      </c>
      <c r="Q568" s="5">
        <v>967</v>
      </c>
      <c r="R568" s="5">
        <v>0</v>
      </c>
      <c r="S568" s="5">
        <v>967</v>
      </c>
      <c r="T568" s="4"/>
      <c r="U568" s="4"/>
      <c r="V568" s="4"/>
      <c r="W568" s="4"/>
    </row>
    <row r="569" spans="1:23" x14ac:dyDescent="0.25">
      <c r="A569" s="7">
        <v>2019</v>
      </c>
      <c r="B569" s="4" t="s">
        <v>34</v>
      </c>
      <c r="C569" s="4" t="s">
        <v>9</v>
      </c>
      <c r="D569" s="5">
        <v>248174</v>
      </c>
      <c r="E569" s="1">
        <v>2203</v>
      </c>
      <c r="F569" s="5">
        <f>+Tabla2[[#This Row],[10 VEN.]]+Tabla2[[#This Row],[10 AP]]</f>
        <v>250377</v>
      </c>
      <c r="G569" s="5">
        <v>146</v>
      </c>
      <c r="H569" s="1">
        <v>780</v>
      </c>
      <c r="I569" s="5">
        <f>+Tabla2[[#This Row],[15 VEN]]+Tabla2[[#This Row],[15 AP]]</f>
        <v>926</v>
      </c>
      <c r="J569" s="5">
        <v>1</v>
      </c>
      <c r="K569" s="1">
        <v>9</v>
      </c>
      <c r="L569" s="5">
        <f>+Tabla2[[#This Row],[30 VEN.]]+Tabla2[[#This Row],[30 AP]]</f>
        <v>10</v>
      </c>
      <c r="M569" s="5">
        <v>1592</v>
      </c>
      <c r="N569" s="1">
        <v>204</v>
      </c>
      <c r="O569" s="5">
        <f>+Tabla2[[#This Row],[45 VEN.]]+Tabla2[[#This Row],[45 AP]]</f>
        <v>1796</v>
      </c>
      <c r="P569" s="2">
        <f>+Tabla2[[#This Row],[45 TOT]]+Tabla2[[#This Row],[30 TOT ]]+Tabla2[[#This Row],[15 TOT]]+Tabla2[[#This Row],[10 TOT]]</f>
        <v>253109</v>
      </c>
      <c r="Q569" s="5">
        <v>10193</v>
      </c>
      <c r="R569" s="5">
        <v>705</v>
      </c>
      <c r="S569" s="5">
        <v>10898</v>
      </c>
      <c r="T569" s="4"/>
      <c r="U569" s="4"/>
      <c r="V569" s="4"/>
      <c r="W569" s="4"/>
    </row>
    <row r="570" spans="1:23" x14ac:dyDescent="0.25">
      <c r="A570" s="7">
        <v>2019</v>
      </c>
      <c r="B570" s="4" t="s">
        <v>34</v>
      </c>
      <c r="C570" s="4" t="s">
        <v>15</v>
      </c>
      <c r="D570" s="5">
        <v>184582</v>
      </c>
      <c r="E570" s="1">
        <v>7057</v>
      </c>
      <c r="F570" s="5">
        <f>+Tabla2[[#This Row],[10 VEN.]]+Tabla2[[#This Row],[10 AP]]</f>
        <v>191639</v>
      </c>
      <c r="G570" s="5">
        <v>68</v>
      </c>
      <c r="H570" s="1">
        <v>519</v>
      </c>
      <c r="I570" s="5">
        <f>+Tabla2[[#This Row],[15 VEN]]+Tabla2[[#This Row],[15 AP]]</f>
        <v>587</v>
      </c>
      <c r="J570" s="5">
        <v>1</v>
      </c>
      <c r="K570" s="1">
        <v>17</v>
      </c>
      <c r="L570" s="5">
        <f>+Tabla2[[#This Row],[30 VEN.]]+Tabla2[[#This Row],[30 AP]]</f>
        <v>18</v>
      </c>
      <c r="M570" s="5">
        <v>261</v>
      </c>
      <c r="N570" s="1">
        <v>49</v>
      </c>
      <c r="O570" s="5">
        <f>+Tabla2[[#This Row],[45 VEN.]]+Tabla2[[#This Row],[45 AP]]</f>
        <v>310</v>
      </c>
      <c r="P570" s="2">
        <f>+Tabla2[[#This Row],[45 TOT]]+Tabla2[[#This Row],[30 TOT ]]+Tabla2[[#This Row],[15 TOT]]+Tabla2[[#This Row],[10 TOT]]</f>
        <v>192554</v>
      </c>
      <c r="Q570" s="5">
        <v>5648</v>
      </c>
      <c r="R570" s="5">
        <v>1873</v>
      </c>
      <c r="S570" s="5">
        <v>7521</v>
      </c>
      <c r="T570" s="4"/>
      <c r="U570" s="4"/>
      <c r="V570" s="4"/>
      <c r="W570" s="4"/>
    </row>
    <row r="571" spans="1:23" x14ac:dyDescent="0.25">
      <c r="A571" s="7">
        <v>2019</v>
      </c>
      <c r="B571" s="4" t="s">
        <v>34</v>
      </c>
      <c r="C571" s="4" t="s">
        <v>16</v>
      </c>
      <c r="D571" s="5">
        <v>0</v>
      </c>
      <c r="E571" s="1">
        <v>0</v>
      </c>
      <c r="F571" s="5">
        <f>+Tabla2[[#This Row],[10 VEN.]]+Tabla2[[#This Row],[10 AP]]</f>
        <v>0</v>
      </c>
      <c r="G571" s="5">
        <v>0</v>
      </c>
      <c r="H571" s="1">
        <v>0</v>
      </c>
      <c r="I571" s="5">
        <f>+Tabla2[[#This Row],[15 VEN]]+Tabla2[[#This Row],[15 AP]]</f>
        <v>0</v>
      </c>
      <c r="J571" s="5">
        <v>0</v>
      </c>
      <c r="K571" s="1">
        <v>0</v>
      </c>
      <c r="L571" s="5">
        <f>+Tabla2[[#This Row],[30 VEN.]]+Tabla2[[#This Row],[30 AP]]</f>
        <v>0</v>
      </c>
      <c r="M571" s="5">
        <v>829</v>
      </c>
      <c r="N571" s="1">
        <v>73</v>
      </c>
      <c r="O571" s="5">
        <f>+Tabla2[[#This Row],[45 VEN.]]+Tabla2[[#This Row],[45 AP]]</f>
        <v>902</v>
      </c>
      <c r="P571" s="2">
        <f>+Tabla2[[#This Row],[45 TOT]]+Tabla2[[#This Row],[30 TOT ]]+Tabla2[[#This Row],[15 TOT]]+Tabla2[[#This Row],[10 TOT]]</f>
        <v>902</v>
      </c>
      <c r="Q571" s="5">
        <v>0</v>
      </c>
      <c r="R571" s="5">
        <v>0</v>
      </c>
      <c r="S571" s="5">
        <v>0</v>
      </c>
      <c r="T571" s="4"/>
      <c r="U571" s="4"/>
      <c r="V571" s="4"/>
      <c r="W571" s="4"/>
    </row>
    <row r="572" spans="1:23" x14ac:dyDescent="0.25">
      <c r="A572" s="7">
        <v>2019</v>
      </c>
      <c r="B572" s="4" t="s">
        <v>34</v>
      </c>
      <c r="C572" s="4" t="s">
        <v>17</v>
      </c>
      <c r="D572" s="5">
        <v>192906</v>
      </c>
      <c r="E572" s="1">
        <v>4274</v>
      </c>
      <c r="F572" s="5">
        <f>+Tabla2[[#This Row],[10 VEN.]]+Tabla2[[#This Row],[10 AP]]</f>
        <v>197180</v>
      </c>
      <c r="G572" s="5">
        <v>0</v>
      </c>
      <c r="H572" s="1">
        <v>0</v>
      </c>
      <c r="I572" s="5">
        <f>+Tabla2[[#This Row],[15 VEN]]+Tabla2[[#This Row],[15 AP]]</f>
        <v>0</v>
      </c>
      <c r="J572" s="5">
        <v>0</v>
      </c>
      <c r="K572" s="1">
        <v>44</v>
      </c>
      <c r="L572" s="5">
        <f>+Tabla2[[#This Row],[30 VEN.]]+Tabla2[[#This Row],[30 AP]]</f>
        <v>44</v>
      </c>
      <c r="M572" s="5">
        <v>1378</v>
      </c>
      <c r="N572" s="1">
        <v>409</v>
      </c>
      <c r="O572" s="5">
        <f>+Tabla2[[#This Row],[45 VEN.]]+Tabla2[[#This Row],[45 AP]]</f>
        <v>1787</v>
      </c>
      <c r="P572" s="2">
        <f>+Tabla2[[#This Row],[45 TOT]]+Tabla2[[#This Row],[30 TOT ]]+Tabla2[[#This Row],[15 TOT]]+Tabla2[[#This Row],[10 TOT]]</f>
        <v>199011</v>
      </c>
      <c r="Q572" s="5">
        <v>1038</v>
      </c>
      <c r="R572" s="5">
        <v>6</v>
      </c>
      <c r="S572" s="5">
        <v>1044</v>
      </c>
      <c r="T572" s="4"/>
      <c r="U572" s="4"/>
      <c r="V572" s="4"/>
      <c r="W572" s="4"/>
    </row>
    <row r="573" spans="1:23" x14ac:dyDescent="0.25">
      <c r="A573" s="7">
        <v>2019</v>
      </c>
      <c r="B573" s="4" t="s">
        <v>34</v>
      </c>
      <c r="C573" s="4" t="s">
        <v>6</v>
      </c>
      <c r="D573" s="5">
        <v>117398</v>
      </c>
      <c r="E573" s="1">
        <v>25944</v>
      </c>
      <c r="F573" s="5">
        <f>+Tabla2[[#This Row],[10 VEN.]]+Tabla2[[#This Row],[10 AP]]</f>
        <v>143342</v>
      </c>
      <c r="G573" s="5">
        <v>27</v>
      </c>
      <c r="H573" s="1">
        <v>495</v>
      </c>
      <c r="I573" s="5">
        <f>+Tabla2[[#This Row],[15 VEN]]+Tabla2[[#This Row],[15 AP]]</f>
        <v>522</v>
      </c>
      <c r="J573" s="5">
        <v>0</v>
      </c>
      <c r="K573" s="1">
        <v>0</v>
      </c>
      <c r="L573" s="5">
        <f>+Tabla2[[#This Row],[30 VEN.]]+Tabla2[[#This Row],[30 AP]]</f>
        <v>0</v>
      </c>
      <c r="M573" s="5">
        <v>819</v>
      </c>
      <c r="N573" s="1">
        <v>261</v>
      </c>
      <c r="O573" s="5">
        <f>+Tabla2[[#This Row],[45 VEN.]]+Tabla2[[#This Row],[45 AP]]</f>
        <v>1080</v>
      </c>
      <c r="P573" s="2">
        <f>+Tabla2[[#This Row],[45 TOT]]+Tabla2[[#This Row],[30 TOT ]]+Tabla2[[#This Row],[15 TOT]]+Tabla2[[#This Row],[10 TOT]]</f>
        <v>144944</v>
      </c>
      <c r="Q573" s="5">
        <v>246</v>
      </c>
      <c r="R573" s="5">
        <v>46</v>
      </c>
      <c r="S573" s="5">
        <v>292</v>
      </c>
      <c r="T573" s="4"/>
      <c r="U573" s="4"/>
      <c r="V573" s="4"/>
      <c r="W573" s="4"/>
    </row>
    <row r="574" spans="1:23" x14ac:dyDescent="0.25">
      <c r="A574" s="7">
        <v>2019</v>
      </c>
      <c r="B574" s="4" t="s">
        <v>34</v>
      </c>
      <c r="C574" s="4" t="s">
        <v>64</v>
      </c>
      <c r="D574" s="5">
        <v>147795</v>
      </c>
      <c r="E574" s="1">
        <v>29167</v>
      </c>
      <c r="F574" s="5">
        <f>+Tabla2[[#This Row],[10 VEN.]]+Tabla2[[#This Row],[10 AP]]</f>
        <v>176962</v>
      </c>
      <c r="G574" s="5">
        <v>0</v>
      </c>
      <c r="H574" s="1">
        <v>1534</v>
      </c>
      <c r="I574" s="5">
        <f>+Tabla2[[#This Row],[15 VEN]]+Tabla2[[#This Row],[15 AP]]</f>
        <v>1534</v>
      </c>
      <c r="J574" s="5">
        <v>8</v>
      </c>
      <c r="K574" s="1">
        <v>0</v>
      </c>
      <c r="L574" s="5">
        <f>+Tabla2[[#This Row],[30 VEN.]]+Tabla2[[#This Row],[30 AP]]</f>
        <v>8</v>
      </c>
      <c r="M574" s="5">
        <v>957</v>
      </c>
      <c r="N574" s="1">
        <v>189</v>
      </c>
      <c r="O574" s="5">
        <f>+Tabla2[[#This Row],[45 VEN.]]+Tabla2[[#This Row],[45 AP]]</f>
        <v>1146</v>
      </c>
      <c r="P574" s="2">
        <f>+Tabla2[[#This Row],[45 TOT]]+Tabla2[[#This Row],[30 TOT ]]+Tabla2[[#This Row],[15 TOT]]+Tabla2[[#This Row],[10 TOT]]</f>
        <v>179650</v>
      </c>
      <c r="Q574" s="5">
        <v>0</v>
      </c>
      <c r="R574" s="5">
        <v>0</v>
      </c>
      <c r="S574" s="5">
        <v>0</v>
      </c>
      <c r="T574" s="4"/>
      <c r="U574" s="4"/>
      <c r="V574" s="4"/>
      <c r="W574" s="4"/>
    </row>
    <row r="575" spans="1:23" x14ac:dyDescent="0.25">
      <c r="A575" s="7">
        <v>2019</v>
      </c>
      <c r="B575" s="4" t="s">
        <v>34</v>
      </c>
      <c r="C575" s="4" t="s">
        <v>7</v>
      </c>
      <c r="D575" s="5">
        <v>141950</v>
      </c>
      <c r="E575" s="1">
        <v>13346</v>
      </c>
      <c r="F575" s="5">
        <f>+Tabla2[[#This Row],[10 VEN.]]+Tabla2[[#This Row],[10 AP]]</f>
        <v>155296</v>
      </c>
      <c r="G575" s="5">
        <v>0</v>
      </c>
      <c r="H575" s="1">
        <v>3400</v>
      </c>
      <c r="I575" s="5">
        <f>+Tabla2[[#This Row],[15 VEN]]+Tabla2[[#This Row],[15 AP]]</f>
        <v>3400</v>
      </c>
      <c r="J575" s="5">
        <v>31</v>
      </c>
      <c r="K575" s="1">
        <v>56</v>
      </c>
      <c r="L575" s="5">
        <f>+Tabla2[[#This Row],[30 VEN.]]+Tabla2[[#This Row],[30 AP]]</f>
        <v>87</v>
      </c>
      <c r="M575" s="5">
        <v>3697</v>
      </c>
      <c r="N575" s="1">
        <v>899</v>
      </c>
      <c r="O575" s="5">
        <f>+Tabla2[[#This Row],[45 VEN.]]+Tabla2[[#This Row],[45 AP]]</f>
        <v>4596</v>
      </c>
      <c r="P575" s="2">
        <f>+Tabla2[[#This Row],[45 TOT]]+Tabla2[[#This Row],[30 TOT ]]+Tabla2[[#This Row],[15 TOT]]+Tabla2[[#This Row],[10 TOT]]</f>
        <v>163379</v>
      </c>
      <c r="Q575" s="5">
        <v>3097</v>
      </c>
      <c r="R575" s="5">
        <v>2</v>
      </c>
      <c r="S575" s="5">
        <v>3099</v>
      </c>
      <c r="T575" s="4"/>
      <c r="U575" s="4"/>
      <c r="V575" s="4"/>
      <c r="W575" s="4"/>
    </row>
    <row r="576" spans="1:23" x14ac:dyDescent="0.25">
      <c r="A576" s="7">
        <v>2019</v>
      </c>
      <c r="B576" s="4" t="s">
        <v>34</v>
      </c>
      <c r="C576" s="4" t="s">
        <v>18</v>
      </c>
      <c r="D576" s="5">
        <v>25306</v>
      </c>
      <c r="E576" s="1">
        <v>0</v>
      </c>
      <c r="F576" s="5">
        <f>+Tabla2[[#This Row],[10 VEN.]]+Tabla2[[#This Row],[10 AP]]</f>
        <v>25306</v>
      </c>
      <c r="G576" s="5">
        <v>0</v>
      </c>
      <c r="H576" s="1">
        <v>0</v>
      </c>
      <c r="I576" s="5">
        <f>+Tabla2[[#This Row],[15 VEN]]+Tabla2[[#This Row],[15 AP]]</f>
        <v>0</v>
      </c>
      <c r="J576" s="5">
        <v>0</v>
      </c>
      <c r="K576" s="1">
        <v>0</v>
      </c>
      <c r="L576" s="5">
        <f>+Tabla2[[#This Row],[30 VEN.]]+Tabla2[[#This Row],[30 AP]]</f>
        <v>0</v>
      </c>
      <c r="M576" s="5">
        <v>66</v>
      </c>
      <c r="N576" s="1">
        <v>0</v>
      </c>
      <c r="O576" s="5">
        <f>+Tabla2[[#This Row],[45 VEN.]]+Tabla2[[#This Row],[45 AP]]</f>
        <v>66</v>
      </c>
      <c r="P576" s="2">
        <f>+Tabla2[[#This Row],[45 TOT]]+Tabla2[[#This Row],[30 TOT ]]+Tabla2[[#This Row],[15 TOT]]+Tabla2[[#This Row],[10 TOT]]</f>
        <v>25372</v>
      </c>
      <c r="Q576" s="5">
        <v>1840</v>
      </c>
      <c r="R576" s="5">
        <v>0</v>
      </c>
      <c r="S576" s="5">
        <v>1840</v>
      </c>
      <c r="T576" s="4"/>
      <c r="U576" s="4"/>
      <c r="V576" s="4"/>
      <c r="W576" s="4"/>
    </row>
    <row r="577" spans="1:23" x14ac:dyDescent="0.25">
      <c r="A577" s="7">
        <v>2019</v>
      </c>
      <c r="B577" s="4" t="s">
        <v>34</v>
      </c>
      <c r="C577" s="4" t="s">
        <v>27</v>
      </c>
      <c r="D577" s="5">
        <v>0</v>
      </c>
      <c r="E577" s="1">
        <v>0</v>
      </c>
      <c r="F577" s="5">
        <f>+Tabla2[[#This Row],[10 VEN.]]+Tabla2[[#This Row],[10 AP]]</f>
        <v>0</v>
      </c>
      <c r="G577" s="5">
        <v>0</v>
      </c>
      <c r="H577" s="1">
        <v>0</v>
      </c>
      <c r="I577" s="5">
        <f>+Tabla2[[#This Row],[15 VEN]]+Tabla2[[#This Row],[15 AP]]</f>
        <v>0</v>
      </c>
      <c r="J577" s="5">
        <v>0</v>
      </c>
      <c r="K577" s="1">
        <v>0</v>
      </c>
      <c r="L577" s="5">
        <f>+Tabla2[[#This Row],[30 VEN.]]+Tabla2[[#This Row],[30 AP]]</f>
        <v>0</v>
      </c>
      <c r="M577" s="5">
        <v>800</v>
      </c>
      <c r="N577" s="1">
        <v>0</v>
      </c>
      <c r="O577" s="5">
        <f>+Tabla2[[#This Row],[45 VEN.]]+Tabla2[[#This Row],[45 AP]]</f>
        <v>800</v>
      </c>
      <c r="P577" s="2">
        <f>+Tabla2[[#This Row],[45 TOT]]+Tabla2[[#This Row],[30 TOT ]]+Tabla2[[#This Row],[15 TOT]]+Tabla2[[#This Row],[10 TOT]]</f>
        <v>800</v>
      </c>
      <c r="Q577" s="5">
        <v>0</v>
      </c>
      <c r="R577" s="5">
        <v>0</v>
      </c>
      <c r="S577" s="5">
        <v>0</v>
      </c>
      <c r="T577" s="4"/>
      <c r="U577" s="4"/>
      <c r="V577" s="4"/>
      <c r="W577" s="4"/>
    </row>
    <row r="578" spans="1:23" x14ac:dyDescent="0.25">
      <c r="A578" s="7">
        <v>2019</v>
      </c>
      <c r="B578" s="4" t="s">
        <v>35</v>
      </c>
      <c r="C578" s="4" t="s">
        <v>3</v>
      </c>
      <c r="D578" s="5">
        <v>382232</v>
      </c>
      <c r="E578" s="1">
        <v>14274</v>
      </c>
      <c r="F578" s="5">
        <f>+Tabla2[[#This Row],[10 VEN.]]+Tabla2[[#This Row],[10 AP]]</f>
        <v>396506</v>
      </c>
      <c r="G578" s="5">
        <v>242</v>
      </c>
      <c r="H578" s="1">
        <v>1489</v>
      </c>
      <c r="I578" s="5">
        <f>+Tabla2[[#This Row],[15 VEN]]+Tabla2[[#This Row],[15 AP]]</f>
        <v>1731</v>
      </c>
      <c r="J578" s="5">
        <v>0</v>
      </c>
      <c r="K578" s="1">
        <v>2</v>
      </c>
      <c r="L578" s="5">
        <f>+Tabla2[[#This Row],[30 VEN.]]+Tabla2[[#This Row],[30 AP]]</f>
        <v>2</v>
      </c>
      <c r="M578" s="5">
        <v>7863</v>
      </c>
      <c r="N578" s="1">
        <v>248</v>
      </c>
      <c r="O578" s="5">
        <f>+Tabla2[[#This Row],[45 VEN.]]+Tabla2[[#This Row],[45 AP]]</f>
        <v>8111</v>
      </c>
      <c r="P578" s="2">
        <f>+Tabla2[[#This Row],[45 TOT]]+Tabla2[[#This Row],[30 TOT ]]+Tabla2[[#This Row],[15 TOT]]+Tabla2[[#This Row],[10 TOT]]</f>
        <v>406350</v>
      </c>
      <c r="Q578" s="5">
        <v>875</v>
      </c>
      <c r="R578" s="5">
        <v>60</v>
      </c>
      <c r="S578" s="5">
        <v>935</v>
      </c>
      <c r="T578" s="4"/>
      <c r="U578" s="4"/>
      <c r="V578" s="4"/>
      <c r="W578" s="4"/>
    </row>
    <row r="579" spans="1:23" x14ac:dyDescent="0.25">
      <c r="A579" s="7">
        <v>2019</v>
      </c>
      <c r="B579" s="4" t="s">
        <v>35</v>
      </c>
      <c r="C579" s="4" t="s">
        <v>20</v>
      </c>
      <c r="D579" s="5">
        <v>34705</v>
      </c>
      <c r="E579" s="1">
        <v>1352</v>
      </c>
      <c r="F579" s="5">
        <f>+Tabla2[[#This Row],[10 VEN.]]+Tabla2[[#This Row],[10 AP]]</f>
        <v>36057</v>
      </c>
      <c r="G579" s="5">
        <v>79</v>
      </c>
      <c r="H579" s="1">
        <v>123</v>
      </c>
      <c r="I579" s="5">
        <f>+Tabla2[[#This Row],[15 VEN]]+Tabla2[[#This Row],[15 AP]]</f>
        <v>202</v>
      </c>
      <c r="J579" s="5">
        <v>0</v>
      </c>
      <c r="K579" s="1">
        <v>0</v>
      </c>
      <c r="L579" s="5">
        <f>+Tabla2[[#This Row],[30 VEN.]]+Tabla2[[#This Row],[30 AP]]</f>
        <v>0</v>
      </c>
      <c r="M579" s="5">
        <v>708</v>
      </c>
      <c r="N579" s="1">
        <v>139</v>
      </c>
      <c r="O579" s="5">
        <f>+Tabla2[[#This Row],[45 VEN.]]+Tabla2[[#This Row],[45 AP]]</f>
        <v>847</v>
      </c>
      <c r="P579" s="2">
        <f>+Tabla2[[#This Row],[45 TOT]]+Tabla2[[#This Row],[30 TOT ]]+Tabla2[[#This Row],[15 TOT]]+Tabla2[[#This Row],[10 TOT]]</f>
        <v>37106</v>
      </c>
      <c r="Q579" s="5">
        <v>30</v>
      </c>
      <c r="R579" s="5">
        <v>0</v>
      </c>
      <c r="S579" s="5">
        <v>30</v>
      </c>
      <c r="T579" s="4"/>
      <c r="U579" s="4"/>
      <c r="V579" s="4"/>
      <c r="W579" s="4"/>
    </row>
    <row r="580" spans="1:23" x14ac:dyDescent="0.25">
      <c r="A580" s="7">
        <v>2019</v>
      </c>
      <c r="B580" s="4" t="s">
        <v>35</v>
      </c>
      <c r="C580" s="4" t="s">
        <v>21</v>
      </c>
      <c r="D580" s="5">
        <v>6556</v>
      </c>
      <c r="E580" s="1">
        <v>1533</v>
      </c>
      <c r="F580" s="5">
        <f>+Tabla2[[#This Row],[10 VEN.]]+Tabla2[[#This Row],[10 AP]]</f>
        <v>8089</v>
      </c>
      <c r="G580" s="5">
        <v>15</v>
      </c>
      <c r="H580" s="1">
        <v>85</v>
      </c>
      <c r="I580" s="5">
        <f>+Tabla2[[#This Row],[15 VEN]]+Tabla2[[#This Row],[15 AP]]</f>
        <v>100</v>
      </c>
      <c r="J580" s="5">
        <v>0</v>
      </c>
      <c r="K580" s="1">
        <v>0</v>
      </c>
      <c r="L580" s="5">
        <f>+Tabla2[[#This Row],[30 VEN.]]+Tabla2[[#This Row],[30 AP]]</f>
        <v>0</v>
      </c>
      <c r="M580" s="5">
        <v>14</v>
      </c>
      <c r="N580" s="1">
        <v>106</v>
      </c>
      <c r="O580" s="5">
        <f>+Tabla2[[#This Row],[45 VEN.]]+Tabla2[[#This Row],[45 AP]]</f>
        <v>120</v>
      </c>
      <c r="P580" s="2">
        <f>+Tabla2[[#This Row],[45 TOT]]+Tabla2[[#This Row],[30 TOT ]]+Tabla2[[#This Row],[15 TOT]]+Tabla2[[#This Row],[10 TOT]]</f>
        <v>8309</v>
      </c>
      <c r="Q580" s="5">
        <v>0</v>
      </c>
      <c r="R580" s="5">
        <v>0</v>
      </c>
      <c r="S580" s="5">
        <v>0</v>
      </c>
      <c r="T580" s="4"/>
      <c r="U580" s="4"/>
      <c r="V580" s="4"/>
      <c r="W580" s="4"/>
    </row>
    <row r="581" spans="1:23" x14ac:dyDescent="0.25">
      <c r="A581" s="7">
        <v>2019</v>
      </c>
      <c r="B581" s="4" t="s">
        <v>35</v>
      </c>
      <c r="C581" s="4" t="s">
        <v>63</v>
      </c>
      <c r="D581" s="5">
        <v>4944</v>
      </c>
      <c r="E581" s="1">
        <v>234</v>
      </c>
      <c r="F581" s="5">
        <f>+Tabla2[[#This Row],[10 VEN.]]+Tabla2[[#This Row],[10 AP]]</f>
        <v>5178</v>
      </c>
      <c r="G581" s="5">
        <v>2</v>
      </c>
      <c r="H581" s="1">
        <v>27</v>
      </c>
      <c r="I581" s="5">
        <f>+Tabla2[[#This Row],[15 VEN]]+Tabla2[[#This Row],[15 AP]]</f>
        <v>29</v>
      </c>
      <c r="J581" s="5">
        <v>0</v>
      </c>
      <c r="K581" s="1">
        <v>0</v>
      </c>
      <c r="L581" s="5">
        <f>+Tabla2[[#This Row],[30 VEN.]]+Tabla2[[#This Row],[30 AP]]</f>
        <v>0</v>
      </c>
      <c r="M581" s="5">
        <v>206</v>
      </c>
      <c r="N581" s="1">
        <v>74</v>
      </c>
      <c r="O581" s="5">
        <f>+Tabla2[[#This Row],[45 VEN.]]+Tabla2[[#This Row],[45 AP]]</f>
        <v>280</v>
      </c>
      <c r="P581" s="2">
        <f>+Tabla2[[#This Row],[45 TOT]]+Tabla2[[#This Row],[30 TOT ]]+Tabla2[[#This Row],[15 TOT]]+Tabla2[[#This Row],[10 TOT]]</f>
        <v>5487</v>
      </c>
      <c r="Q581" s="5">
        <v>0</v>
      </c>
      <c r="R581" s="5">
        <v>0</v>
      </c>
      <c r="S581" s="5">
        <v>0</v>
      </c>
      <c r="T581" s="4"/>
      <c r="U581" s="4"/>
      <c r="V581" s="4"/>
      <c r="W581" s="4"/>
    </row>
    <row r="582" spans="1:23" x14ac:dyDescent="0.25">
      <c r="A582" s="7">
        <v>2019</v>
      </c>
      <c r="B582" s="4" t="s">
        <v>35</v>
      </c>
      <c r="C582" s="4" t="s">
        <v>4</v>
      </c>
      <c r="D582" s="5">
        <v>2009</v>
      </c>
      <c r="E582" s="1">
        <v>477</v>
      </c>
      <c r="F582" s="5">
        <f>+Tabla2[[#This Row],[10 VEN.]]+Tabla2[[#This Row],[10 AP]]</f>
        <v>2486</v>
      </c>
      <c r="G582" s="5">
        <v>1</v>
      </c>
      <c r="H582" s="1">
        <v>0</v>
      </c>
      <c r="I582" s="5">
        <f>+Tabla2[[#This Row],[15 VEN]]+Tabla2[[#This Row],[15 AP]]</f>
        <v>1</v>
      </c>
      <c r="J582" s="5">
        <v>0</v>
      </c>
      <c r="K582" s="1">
        <v>0</v>
      </c>
      <c r="L582" s="5">
        <f>+Tabla2[[#This Row],[30 VEN.]]+Tabla2[[#This Row],[30 AP]]</f>
        <v>0</v>
      </c>
      <c r="M582" s="5">
        <v>119</v>
      </c>
      <c r="N582" s="1">
        <v>79</v>
      </c>
      <c r="O582" s="5">
        <f>+Tabla2[[#This Row],[45 VEN.]]+Tabla2[[#This Row],[45 AP]]</f>
        <v>198</v>
      </c>
      <c r="P582" s="2">
        <f>+Tabla2[[#This Row],[45 TOT]]+Tabla2[[#This Row],[30 TOT ]]+Tabla2[[#This Row],[15 TOT]]+Tabla2[[#This Row],[10 TOT]]</f>
        <v>2685</v>
      </c>
      <c r="Q582" s="5">
        <v>4</v>
      </c>
      <c r="R582" s="5">
        <v>0</v>
      </c>
      <c r="S582" s="5">
        <v>4</v>
      </c>
      <c r="T582" s="4"/>
      <c r="U582" s="4"/>
      <c r="V582" s="4"/>
      <c r="W582" s="4"/>
    </row>
    <row r="583" spans="1:23" x14ac:dyDescent="0.25">
      <c r="A583" s="7">
        <v>2019</v>
      </c>
      <c r="B583" s="4" t="s">
        <v>35</v>
      </c>
      <c r="C583" s="4" t="s">
        <v>44</v>
      </c>
      <c r="D583" s="5">
        <v>32420</v>
      </c>
      <c r="E583" s="1">
        <v>1561</v>
      </c>
      <c r="F583" s="5">
        <f>+Tabla2[[#This Row],[10 VEN.]]+Tabla2[[#This Row],[10 AP]]</f>
        <v>33981</v>
      </c>
      <c r="G583" s="5">
        <v>40</v>
      </c>
      <c r="H583" s="1">
        <v>324</v>
      </c>
      <c r="I583" s="5">
        <f>+Tabla2[[#This Row],[15 VEN]]+Tabla2[[#This Row],[15 AP]]</f>
        <v>364</v>
      </c>
      <c r="J583" s="5">
        <v>0</v>
      </c>
      <c r="K583" s="1">
        <v>0</v>
      </c>
      <c r="L583" s="5">
        <f>+Tabla2[[#This Row],[30 VEN.]]+Tabla2[[#This Row],[30 AP]]</f>
        <v>0</v>
      </c>
      <c r="M583" s="5">
        <v>966</v>
      </c>
      <c r="N583" s="1">
        <v>100</v>
      </c>
      <c r="O583" s="5">
        <f>+Tabla2[[#This Row],[45 VEN.]]+Tabla2[[#This Row],[45 AP]]</f>
        <v>1066</v>
      </c>
      <c r="P583" s="2">
        <f>+Tabla2[[#This Row],[45 TOT]]+Tabla2[[#This Row],[30 TOT ]]+Tabla2[[#This Row],[15 TOT]]+Tabla2[[#This Row],[10 TOT]]</f>
        <v>35411</v>
      </c>
      <c r="Q583" s="5">
        <v>6</v>
      </c>
      <c r="R583" s="5">
        <v>0</v>
      </c>
      <c r="S583" s="5">
        <v>6</v>
      </c>
      <c r="T583" s="4"/>
      <c r="U583" s="4"/>
      <c r="V583" s="4"/>
      <c r="W583" s="4"/>
    </row>
    <row r="584" spans="1:23" x14ac:dyDescent="0.25">
      <c r="A584" s="7">
        <v>2019</v>
      </c>
      <c r="B584" s="4" t="s">
        <v>35</v>
      </c>
      <c r="C584" s="4" t="s">
        <v>23</v>
      </c>
      <c r="D584" s="5">
        <v>113655</v>
      </c>
      <c r="E584" s="1">
        <v>2803</v>
      </c>
      <c r="F584" s="5">
        <f>+Tabla2[[#This Row],[10 VEN.]]+Tabla2[[#This Row],[10 AP]]</f>
        <v>116458</v>
      </c>
      <c r="G584" s="5">
        <v>59</v>
      </c>
      <c r="H584" s="1">
        <v>483</v>
      </c>
      <c r="I584" s="5">
        <f>+Tabla2[[#This Row],[15 VEN]]+Tabla2[[#This Row],[15 AP]]</f>
        <v>542</v>
      </c>
      <c r="J584" s="5">
        <v>0</v>
      </c>
      <c r="K584" s="1">
        <v>0</v>
      </c>
      <c r="L584" s="5">
        <f>+Tabla2[[#This Row],[30 VEN.]]+Tabla2[[#This Row],[30 AP]]</f>
        <v>0</v>
      </c>
      <c r="M584" s="5">
        <v>2469</v>
      </c>
      <c r="N584" s="1">
        <v>45</v>
      </c>
      <c r="O584" s="5">
        <f>+Tabla2[[#This Row],[45 VEN.]]+Tabla2[[#This Row],[45 AP]]</f>
        <v>2514</v>
      </c>
      <c r="P584" s="2">
        <f>+Tabla2[[#This Row],[45 TOT]]+Tabla2[[#This Row],[30 TOT ]]+Tabla2[[#This Row],[15 TOT]]+Tabla2[[#This Row],[10 TOT]]</f>
        <v>119514</v>
      </c>
      <c r="Q584" s="5">
        <v>8296</v>
      </c>
      <c r="R584" s="5">
        <v>668</v>
      </c>
      <c r="S584" s="5">
        <v>8964</v>
      </c>
      <c r="T584" s="4"/>
      <c r="U584" s="4"/>
      <c r="V584" s="4"/>
      <c r="W584" s="4"/>
    </row>
    <row r="585" spans="1:23" x14ac:dyDescent="0.25">
      <c r="A585" s="7">
        <v>2019</v>
      </c>
      <c r="B585" s="4" t="s">
        <v>35</v>
      </c>
      <c r="C585" s="4" t="s">
        <v>9</v>
      </c>
      <c r="D585" s="5">
        <v>176898</v>
      </c>
      <c r="E585" s="1">
        <v>6264</v>
      </c>
      <c r="F585" s="5">
        <f>+Tabla2[[#This Row],[10 VEN.]]+Tabla2[[#This Row],[10 AP]]</f>
        <v>183162</v>
      </c>
      <c r="G585" s="5">
        <v>403</v>
      </c>
      <c r="H585" s="1">
        <v>412</v>
      </c>
      <c r="I585" s="5">
        <f>+Tabla2[[#This Row],[15 VEN]]+Tabla2[[#This Row],[15 AP]]</f>
        <v>815</v>
      </c>
      <c r="J585" s="5">
        <v>0</v>
      </c>
      <c r="K585" s="1">
        <v>0</v>
      </c>
      <c r="L585" s="5">
        <f>+Tabla2[[#This Row],[30 VEN.]]+Tabla2[[#This Row],[30 AP]]</f>
        <v>0</v>
      </c>
      <c r="M585" s="5">
        <v>2108</v>
      </c>
      <c r="N585" s="1">
        <v>146</v>
      </c>
      <c r="O585" s="5">
        <f>+Tabla2[[#This Row],[45 VEN.]]+Tabla2[[#This Row],[45 AP]]</f>
        <v>2254</v>
      </c>
      <c r="P585" s="2">
        <f>+Tabla2[[#This Row],[45 TOT]]+Tabla2[[#This Row],[30 TOT ]]+Tabla2[[#This Row],[15 TOT]]+Tabla2[[#This Row],[10 TOT]]</f>
        <v>186231</v>
      </c>
      <c r="Q585" s="5">
        <v>198</v>
      </c>
      <c r="R585" s="5">
        <v>0</v>
      </c>
      <c r="S585" s="5">
        <v>198</v>
      </c>
      <c r="T585" s="4"/>
      <c r="U585" s="4"/>
      <c r="V585" s="4"/>
      <c r="W585" s="4"/>
    </row>
    <row r="586" spans="1:23" x14ac:dyDescent="0.25">
      <c r="A586" s="7">
        <v>2019</v>
      </c>
      <c r="B586" s="4" t="s">
        <v>35</v>
      </c>
      <c r="C586" s="4" t="s">
        <v>14</v>
      </c>
      <c r="D586" s="5">
        <v>3499</v>
      </c>
      <c r="E586" s="1">
        <v>0</v>
      </c>
      <c r="F586" s="5">
        <f>+Tabla2[[#This Row],[10 VEN.]]+Tabla2[[#This Row],[10 AP]]</f>
        <v>3499</v>
      </c>
      <c r="G586" s="5">
        <v>0</v>
      </c>
      <c r="H586" s="1">
        <v>0</v>
      </c>
      <c r="I586" s="5">
        <f>+Tabla2[[#This Row],[15 VEN]]+Tabla2[[#This Row],[15 AP]]</f>
        <v>0</v>
      </c>
      <c r="J586" s="5">
        <v>0</v>
      </c>
      <c r="K586" s="1">
        <v>0</v>
      </c>
      <c r="L586" s="5">
        <f>+Tabla2[[#This Row],[30 VEN.]]+Tabla2[[#This Row],[30 AP]]</f>
        <v>0</v>
      </c>
      <c r="M586" s="5">
        <v>1120</v>
      </c>
      <c r="N586" s="1">
        <v>69</v>
      </c>
      <c r="O586" s="5">
        <f>+Tabla2[[#This Row],[45 VEN.]]+Tabla2[[#This Row],[45 AP]]</f>
        <v>1189</v>
      </c>
      <c r="P586" s="2">
        <f>+Tabla2[[#This Row],[45 TOT]]+Tabla2[[#This Row],[30 TOT ]]+Tabla2[[#This Row],[15 TOT]]+Tabla2[[#This Row],[10 TOT]]</f>
        <v>4688</v>
      </c>
      <c r="Q586" s="5">
        <v>633</v>
      </c>
      <c r="R586" s="5">
        <v>0</v>
      </c>
      <c r="S586" s="5">
        <v>633</v>
      </c>
      <c r="T586" s="4"/>
      <c r="U586" s="4"/>
      <c r="V586" s="4"/>
      <c r="W586" s="4"/>
    </row>
    <row r="587" spans="1:23" x14ac:dyDescent="0.25">
      <c r="A587" s="7">
        <v>2019</v>
      </c>
      <c r="B587" s="4" t="s">
        <v>35</v>
      </c>
      <c r="C587" s="4" t="s">
        <v>15</v>
      </c>
      <c r="D587" s="5">
        <v>161128</v>
      </c>
      <c r="E587" s="1">
        <v>11205</v>
      </c>
      <c r="F587" s="5">
        <f>+Tabla2[[#This Row],[10 VEN.]]+Tabla2[[#This Row],[10 AP]]</f>
        <v>172333</v>
      </c>
      <c r="G587" s="5">
        <v>101</v>
      </c>
      <c r="H587" s="1">
        <v>524</v>
      </c>
      <c r="I587" s="5">
        <f>+Tabla2[[#This Row],[15 VEN]]+Tabla2[[#This Row],[15 AP]]</f>
        <v>625</v>
      </c>
      <c r="J587" s="5">
        <v>0</v>
      </c>
      <c r="K587" s="1">
        <v>0</v>
      </c>
      <c r="L587" s="5">
        <f>+Tabla2[[#This Row],[30 VEN.]]+Tabla2[[#This Row],[30 AP]]</f>
        <v>0</v>
      </c>
      <c r="M587" s="5">
        <v>595</v>
      </c>
      <c r="N587" s="1">
        <v>37</v>
      </c>
      <c r="O587" s="5">
        <f>+Tabla2[[#This Row],[45 VEN.]]+Tabla2[[#This Row],[45 AP]]</f>
        <v>632</v>
      </c>
      <c r="P587" s="2">
        <f>+Tabla2[[#This Row],[45 TOT]]+Tabla2[[#This Row],[30 TOT ]]+Tabla2[[#This Row],[15 TOT]]+Tabla2[[#This Row],[10 TOT]]</f>
        <v>173590</v>
      </c>
      <c r="Q587" s="5">
        <v>841</v>
      </c>
      <c r="R587" s="5">
        <v>0</v>
      </c>
      <c r="S587" s="5">
        <v>841</v>
      </c>
      <c r="T587" s="4"/>
      <c r="U587" s="4"/>
      <c r="V587" s="4"/>
      <c r="W587" s="4"/>
    </row>
    <row r="588" spans="1:23" x14ac:dyDescent="0.25">
      <c r="A588" s="7">
        <v>2019</v>
      </c>
      <c r="B588" s="4" t="s">
        <v>35</v>
      </c>
      <c r="C588" s="4" t="s">
        <v>24</v>
      </c>
      <c r="D588" s="5">
        <v>0</v>
      </c>
      <c r="E588" s="1">
        <v>0</v>
      </c>
      <c r="F588" s="5">
        <f>+Tabla2[[#This Row],[10 VEN.]]+Tabla2[[#This Row],[10 AP]]</f>
        <v>0</v>
      </c>
      <c r="G588" s="5">
        <v>0</v>
      </c>
      <c r="H588" s="1">
        <v>0</v>
      </c>
      <c r="I588" s="5">
        <f>+Tabla2[[#This Row],[15 VEN]]+Tabla2[[#This Row],[15 AP]]</f>
        <v>0</v>
      </c>
      <c r="J588" s="5">
        <v>0</v>
      </c>
      <c r="K588" s="1">
        <v>0</v>
      </c>
      <c r="L588" s="5">
        <f>+Tabla2[[#This Row],[30 VEN.]]+Tabla2[[#This Row],[30 AP]]</f>
        <v>0</v>
      </c>
      <c r="M588" s="5">
        <v>1733</v>
      </c>
      <c r="N588" s="1">
        <v>186</v>
      </c>
      <c r="O588" s="5">
        <f>+Tabla2[[#This Row],[45 VEN.]]+Tabla2[[#This Row],[45 AP]]</f>
        <v>1919</v>
      </c>
      <c r="P588" s="2">
        <f>+Tabla2[[#This Row],[45 TOT]]+Tabla2[[#This Row],[30 TOT ]]+Tabla2[[#This Row],[15 TOT]]+Tabla2[[#This Row],[10 TOT]]</f>
        <v>1919</v>
      </c>
      <c r="Q588" s="5">
        <v>446</v>
      </c>
      <c r="R588" s="5">
        <v>0</v>
      </c>
      <c r="S588" s="5">
        <v>446</v>
      </c>
      <c r="T588" s="4"/>
      <c r="U588" s="4"/>
      <c r="V588" s="4"/>
      <c r="W588" s="4"/>
    </row>
    <row r="589" spans="1:23" x14ac:dyDescent="0.25">
      <c r="A589" s="7">
        <v>2019</v>
      </c>
      <c r="B589" s="4" t="s">
        <v>35</v>
      </c>
      <c r="C589" s="4" t="s">
        <v>25</v>
      </c>
      <c r="D589" s="5">
        <v>11088</v>
      </c>
      <c r="E589" s="1">
        <v>99035</v>
      </c>
      <c r="F589" s="5">
        <f>+Tabla2[[#This Row],[10 VEN.]]+Tabla2[[#This Row],[10 AP]]</f>
        <v>110123</v>
      </c>
      <c r="G589" s="5">
        <v>58</v>
      </c>
      <c r="H589" s="1">
        <v>562</v>
      </c>
      <c r="I589" s="5">
        <f>+Tabla2[[#This Row],[15 VEN]]+Tabla2[[#This Row],[15 AP]]</f>
        <v>620</v>
      </c>
      <c r="J589" s="5">
        <v>0</v>
      </c>
      <c r="K589" s="1">
        <v>0</v>
      </c>
      <c r="L589" s="5">
        <f>+Tabla2[[#This Row],[30 VEN.]]+Tabla2[[#This Row],[30 AP]]</f>
        <v>0</v>
      </c>
      <c r="M589" s="5">
        <v>2974</v>
      </c>
      <c r="N589" s="1">
        <v>271</v>
      </c>
      <c r="O589" s="5">
        <f>+Tabla2[[#This Row],[45 VEN.]]+Tabla2[[#This Row],[45 AP]]</f>
        <v>3245</v>
      </c>
      <c r="P589" s="2">
        <f>+Tabla2[[#This Row],[45 TOT]]+Tabla2[[#This Row],[30 TOT ]]+Tabla2[[#This Row],[15 TOT]]+Tabla2[[#This Row],[10 TOT]]</f>
        <v>113988</v>
      </c>
      <c r="Q589" s="5">
        <v>104</v>
      </c>
      <c r="R589" s="5">
        <v>0</v>
      </c>
      <c r="S589" s="5">
        <v>104</v>
      </c>
      <c r="T589" s="4"/>
      <c r="U589" s="4"/>
      <c r="V589" s="4"/>
      <c r="W589" s="4"/>
    </row>
    <row r="590" spans="1:23" x14ac:dyDescent="0.25">
      <c r="A590" s="7">
        <v>2019</v>
      </c>
      <c r="B590" s="4" t="s">
        <v>35</v>
      </c>
      <c r="C590" s="4" t="s">
        <v>17</v>
      </c>
      <c r="D590" s="5">
        <v>75953</v>
      </c>
      <c r="E590" s="1">
        <v>5818</v>
      </c>
      <c r="F590" s="5">
        <f>+Tabla2[[#This Row],[10 VEN.]]+Tabla2[[#This Row],[10 AP]]</f>
        <v>81771</v>
      </c>
      <c r="G590" s="5">
        <v>102</v>
      </c>
      <c r="H590" s="1">
        <v>1570</v>
      </c>
      <c r="I590" s="5">
        <f>+Tabla2[[#This Row],[15 VEN]]+Tabla2[[#This Row],[15 AP]]</f>
        <v>1672</v>
      </c>
      <c r="J590" s="5">
        <v>0</v>
      </c>
      <c r="K590" s="1">
        <v>4</v>
      </c>
      <c r="L590" s="5">
        <f>+Tabla2[[#This Row],[30 VEN.]]+Tabla2[[#This Row],[30 AP]]</f>
        <v>4</v>
      </c>
      <c r="M590" s="5">
        <v>2659</v>
      </c>
      <c r="N590" s="1">
        <v>281</v>
      </c>
      <c r="O590" s="5">
        <f>+Tabla2[[#This Row],[45 VEN.]]+Tabla2[[#This Row],[45 AP]]</f>
        <v>2940</v>
      </c>
      <c r="P590" s="2">
        <f>+Tabla2[[#This Row],[45 TOT]]+Tabla2[[#This Row],[30 TOT ]]+Tabla2[[#This Row],[15 TOT]]+Tabla2[[#This Row],[10 TOT]]</f>
        <v>86387</v>
      </c>
      <c r="Q590" s="5">
        <v>21</v>
      </c>
      <c r="R590" s="5">
        <v>0</v>
      </c>
      <c r="S590" s="5">
        <v>21</v>
      </c>
      <c r="T590" s="4"/>
      <c r="U590" s="4"/>
      <c r="V590" s="4"/>
      <c r="W590" s="4"/>
    </row>
    <row r="591" spans="1:23" x14ac:dyDescent="0.25">
      <c r="A591" s="7">
        <v>2019</v>
      </c>
      <c r="B591" s="4" t="s">
        <v>35</v>
      </c>
      <c r="C591" s="4" t="s">
        <v>26</v>
      </c>
      <c r="D591" s="5">
        <v>68663</v>
      </c>
      <c r="E591" s="1">
        <v>27552</v>
      </c>
      <c r="F591" s="5">
        <f>+Tabla2[[#This Row],[10 VEN.]]+Tabla2[[#This Row],[10 AP]]</f>
        <v>96215</v>
      </c>
      <c r="G591" s="5">
        <v>138</v>
      </c>
      <c r="H591" s="1">
        <v>1776</v>
      </c>
      <c r="I591" s="5">
        <f>+Tabla2[[#This Row],[15 VEN]]+Tabla2[[#This Row],[15 AP]]</f>
        <v>1914</v>
      </c>
      <c r="J591" s="5">
        <v>0</v>
      </c>
      <c r="K591" s="1">
        <v>0</v>
      </c>
      <c r="L591" s="5">
        <f>+Tabla2[[#This Row],[30 VEN.]]+Tabla2[[#This Row],[30 AP]]</f>
        <v>0</v>
      </c>
      <c r="M591" s="5">
        <v>2681</v>
      </c>
      <c r="N591" s="1">
        <v>390</v>
      </c>
      <c r="O591" s="5">
        <f>+Tabla2[[#This Row],[45 VEN.]]+Tabla2[[#This Row],[45 AP]]</f>
        <v>3071</v>
      </c>
      <c r="P591" s="2">
        <f>+Tabla2[[#This Row],[45 TOT]]+Tabla2[[#This Row],[30 TOT ]]+Tabla2[[#This Row],[15 TOT]]+Tabla2[[#This Row],[10 TOT]]</f>
        <v>101200</v>
      </c>
      <c r="Q591" s="5">
        <v>333</v>
      </c>
      <c r="R591" s="5">
        <v>29</v>
      </c>
      <c r="S591" s="5">
        <v>362</v>
      </c>
      <c r="T591" s="4"/>
      <c r="U591" s="4"/>
      <c r="V591" s="4"/>
      <c r="W591" s="4"/>
    </row>
    <row r="592" spans="1:23" x14ac:dyDescent="0.25">
      <c r="A592" s="7">
        <v>2019</v>
      </c>
      <c r="B592" s="4" t="s">
        <v>35</v>
      </c>
      <c r="C592" s="4" t="s">
        <v>6</v>
      </c>
      <c r="D592" s="5">
        <v>116874</v>
      </c>
      <c r="E592" s="1">
        <v>41494</v>
      </c>
      <c r="F592" s="5">
        <f>+Tabla2[[#This Row],[10 VEN.]]+Tabla2[[#This Row],[10 AP]]</f>
        <v>158368</v>
      </c>
      <c r="G592" s="5">
        <v>32</v>
      </c>
      <c r="H592" s="1">
        <v>336</v>
      </c>
      <c r="I592" s="5">
        <f>+Tabla2[[#This Row],[15 VEN]]+Tabla2[[#This Row],[15 AP]]</f>
        <v>368</v>
      </c>
      <c r="J592" s="5">
        <v>0</v>
      </c>
      <c r="K592" s="1">
        <v>0</v>
      </c>
      <c r="L592" s="5">
        <f>+Tabla2[[#This Row],[30 VEN.]]+Tabla2[[#This Row],[30 AP]]</f>
        <v>0</v>
      </c>
      <c r="M592" s="5">
        <v>1308</v>
      </c>
      <c r="N592" s="1">
        <v>237</v>
      </c>
      <c r="O592" s="5">
        <f>+Tabla2[[#This Row],[45 VEN.]]+Tabla2[[#This Row],[45 AP]]</f>
        <v>1545</v>
      </c>
      <c r="P592" s="2">
        <f>+Tabla2[[#This Row],[45 TOT]]+Tabla2[[#This Row],[30 TOT ]]+Tabla2[[#This Row],[15 TOT]]+Tabla2[[#This Row],[10 TOT]]</f>
        <v>160281</v>
      </c>
      <c r="Q592" s="5">
        <v>989</v>
      </c>
      <c r="R592" s="5">
        <v>0</v>
      </c>
      <c r="S592" s="5">
        <v>989</v>
      </c>
      <c r="T592" s="4"/>
      <c r="U592" s="4"/>
      <c r="V592" s="4"/>
      <c r="W592" s="4"/>
    </row>
    <row r="593" spans="1:23" x14ac:dyDescent="0.25">
      <c r="A593" s="7">
        <v>2019</v>
      </c>
      <c r="B593" s="4" t="s">
        <v>35</v>
      </c>
      <c r="C593" s="4" t="s">
        <v>64</v>
      </c>
      <c r="D593" s="5">
        <v>115301</v>
      </c>
      <c r="E593" s="1">
        <v>3094</v>
      </c>
      <c r="F593" s="5">
        <f>+Tabla2[[#This Row],[10 VEN.]]+Tabla2[[#This Row],[10 AP]]</f>
        <v>118395</v>
      </c>
      <c r="G593" s="5">
        <v>0</v>
      </c>
      <c r="H593" s="1">
        <v>724</v>
      </c>
      <c r="I593" s="5">
        <f>+Tabla2[[#This Row],[15 VEN]]+Tabla2[[#This Row],[15 AP]]</f>
        <v>724</v>
      </c>
      <c r="J593" s="5">
        <v>0</v>
      </c>
      <c r="K593" s="1">
        <v>0</v>
      </c>
      <c r="L593" s="5">
        <f>+Tabla2[[#This Row],[30 VEN.]]+Tabla2[[#This Row],[30 AP]]</f>
        <v>0</v>
      </c>
      <c r="M593" s="5">
        <v>2708</v>
      </c>
      <c r="N593" s="1">
        <v>83</v>
      </c>
      <c r="O593" s="5">
        <f>+Tabla2[[#This Row],[45 VEN.]]+Tabla2[[#This Row],[45 AP]]</f>
        <v>2791</v>
      </c>
      <c r="P593" s="2">
        <f>+Tabla2[[#This Row],[45 TOT]]+Tabla2[[#This Row],[30 TOT ]]+Tabla2[[#This Row],[15 TOT]]+Tabla2[[#This Row],[10 TOT]]</f>
        <v>121910</v>
      </c>
      <c r="Q593" s="5">
        <v>8</v>
      </c>
      <c r="R593" s="5">
        <v>117</v>
      </c>
      <c r="S593" s="5">
        <v>125</v>
      </c>
      <c r="T593" s="4"/>
      <c r="U593" s="4"/>
      <c r="V593" s="4"/>
      <c r="W593" s="4"/>
    </row>
    <row r="594" spans="1:23" x14ac:dyDescent="0.25">
      <c r="A594" s="7">
        <v>2019</v>
      </c>
      <c r="B594" s="4" t="s">
        <v>35</v>
      </c>
      <c r="C594" s="4" t="s">
        <v>7</v>
      </c>
      <c r="D594" s="5">
        <v>137286</v>
      </c>
      <c r="E594" s="1">
        <v>13069</v>
      </c>
      <c r="F594" s="5">
        <f>+Tabla2[[#This Row],[10 VEN.]]+Tabla2[[#This Row],[10 AP]]</f>
        <v>150355</v>
      </c>
      <c r="G594" s="5">
        <v>0</v>
      </c>
      <c r="H594" s="1">
        <v>1445</v>
      </c>
      <c r="I594" s="5">
        <f>+Tabla2[[#This Row],[15 VEN]]+Tabla2[[#This Row],[15 AP]]</f>
        <v>1445</v>
      </c>
      <c r="J594" s="5">
        <v>0</v>
      </c>
      <c r="K594" s="1">
        <v>3</v>
      </c>
      <c r="L594" s="5">
        <f>+Tabla2[[#This Row],[30 VEN.]]+Tabla2[[#This Row],[30 AP]]</f>
        <v>3</v>
      </c>
      <c r="M594" s="5">
        <v>7951</v>
      </c>
      <c r="N594" s="1">
        <v>1270</v>
      </c>
      <c r="O594" s="5">
        <f>+Tabla2[[#This Row],[45 VEN.]]+Tabla2[[#This Row],[45 AP]]</f>
        <v>9221</v>
      </c>
      <c r="P594" s="2">
        <f>+Tabla2[[#This Row],[45 TOT]]+Tabla2[[#This Row],[30 TOT ]]+Tabla2[[#This Row],[15 TOT]]+Tabla2[[#This Row],[10 TOT]]</f>
        <v>161024</v>
      </c>
      <c r="Q594" s="5">
        <v>11250</v>
      </c>
      <c r="R594" s="5">
        <v>40</v>
      </c>
      <c r="S594" s="5">
        <v>11290</v>
      </c>
      <c r="T594" s="4"/>
      <c r="U594" s="4"/>
      <c r="V594" s="4"/>
      <c r="W594" s="4"/>
    </row>
    <row r="595" spans="1:23" x14ac:dyDescent="0.25">
      <c r="A595" s="7">
        <v>2019</v>
      </c>
      <c r="B595" s="4" t="s">
        <v>35</v>
      </c>
      <c r="C595" s="4" t="s">
        <v>18</v>
      </c>
      <c r="D595" s="5">
        <v>3237</v>
      </c>
      <c r="E595" s="1">
        <v>35</v>
      </c>
      <c r="F595" s="5">
        <f>+Tabla2[[#This Row],[10 VEN.]]+Tabla2[[#This Row],[10 AP]]</f>
        <v>3272</v>
      </c>
      <c r="G595" s="5">
        <v>0</v>
      </c>
      <c r="H595" s="1">
        <v>0</v>
      </c>
      <c r="I595" s="5">
        <f>+Tabla2[[#This Row],[15 VEN]]+Tabla2[[#This Row],[15 AP]]</f>
        <v>0</v>
      </c>
      <c r="J595" s="5">
        <v>0</v>
      </c>
      <c r="K595" s="1">
        <v>0</v>
      </c>
      <c r="L595" s="5">
        <f>+Tabla2[[#This Row],[30 VEN.]]+Tabla2[[#This Row],[30 AP]]</f>
        <v>0</v>
      </c>
      <c r="M595" s="5">
        <v>0</v>
      </c>
      <c r="N595" s="1">
        <v>0</v>
      </c>
      <c r="O595" s="5">
        <f>+Tabla2[[#This Row],[45 VEN.]]+Tabla2[[#This Row],[45 AP]]</f>
        <v>0</v>
      </c>
      <c r="P595" s="2">
        <f>+Tabla2[[#This Row],[45 TOT]]+Tabla2[[#This Row],[30 TOT ]]+Tabla2[[#This Row],[15 TOT]]+Tabla2[[#This Row],[10 TOT]]</f>
        <v>3272</v>
      </c>
      <c r="Q595" s="5">
        <v>0</v>
      </c>
      <c r="R595" s="5">
        <v>0</v>
      </c>
      <c r="S595" s="5">
        <v>0</v>
      </c>
      <c r="T595" s="4"/>
      <c r="U595" s="4"/>
      <c r="V595" s="4"/>
      <c r="W595" s="4"/>
    </row>
    <row r="596" spans="1:23" x14ac:dyDescent="0.25">
      <c r="A596" s="7">
        <v>2019</v>
      </c>
      <c r="B596" s="4" t="s">
        <v>35</v>
      </c>
      <c r="C596" s="4" t="s">
        <v>8</v>
      </c>
      <c r="D596" s="5">
        <v>23550</v>
      </c>
      <c r="E596" s="1">
        <v>1315</v>
      </c>
      <c r="F596" s="5">
        <f>+Tabla2[[#This Row],[10 VEN.]]+Tabla2[[#This Row],[10 AP]]</f>
        <v>24865</v>
      </c>
      <c r="G596" s="5">
        <v>9</v>
      </c>
      <c r="H596" s="1">
        <v>242</v>
      </c>
      <c r="I596" s="5">
        <f>+Tabla2[[#This Row],[15 VEN]]+Tabla2[[#This Row],[15 AP]]</f>
        <v>251</v>
      </c>
      <c r="J596" s="5">
        <v>0</v>
      </c>
      <c r="K596" s="1">
        <v>0</v>
      </c>
      <c r="L596" s="5">
        <f>+Tabla2[[#This Row],[30 VEN.]]+Tabla2[[#This Row],[30 AP]]</f>
        <v>0</v>
      </c>
      <c r="M596" s="5">
        <v>57</v>
      </c>
      <c r="N596" s="1">
        <v>5</v>
      </c>
      <c r="O596" s="5">
        <f>+Tabla2[[#This Row],[45 VEN.]]+Tabla2[[#This Row],[45 AP]]</f>
        <v>62</v>
      </c>
      <c r="P596" s="2">
        <f>+Tabla2[[#This Row],[45 TOT]]+Tabla2[[#This Row],[30 TOT ]]+Tabla2[[#This Row],[15 TOT]]+Tabla2[[#This Row],[10 TOT]]</f>
        <v>25178</v>
      </c>
      <c r="Q596" s="5">
        <v>1</v>
      </c>
      <c r="R596" s="5">
        <v>0</v>
      </c>
      <c r="S596" s="5">
        <v>1</v>
      </c>
      <c r="T596" s="4"/>
      <c r="U596" s="4"/>
      <c r="V596" s="4"/>
      <c r="W596" s="4"/>
    </row>
    <row r="597" spans="1:23" x14ac:dyDescent="0.25">
      <c r="A597" s="7">
        <v>2019</v>
      </c>
      <c r="B597" s="4" t="s">
        <v>35</v>
      </c>
      <c r="C597" s="4" t="s">
        <v>5</v>
      </c>
      <c r="D597" s="5">
        <v>4049</v>
      </c>
      <c r="E597" s="1">
        <v>7179</v>
      </c>
      <c r="F597" s="5">
        <f>+Tabla2[[#This Row],[10 VEN.]]+Tabla2[[#This Row],[10 AP]]</f>
        <v>11228</v>
      </c>
      <c r="G597" s="5">
        <v>0</v>
      </c>
      <c r="H597" s="1">
        <v>0</v>
      </c>
      <c r="I597" s="5">
        <f>+Tabla2[[#This Row],[15 VEN]]+Tabla2[[#This Row],[15 AP]]</f>
        <v>0</v>
      </c>
      <c r="J597" s="5">
        <v>0</v>
      </c>
      <c r="K597" s="1">
        <v>0</v>
      </c>
      <c r="L597" s="5">
        <f>+Tabla2[[#This Row],[30 VEN.]]+Tabla2[[#This Row],[30 AP]]</f>
        <v>0</v>
      </c>
      <c r="M597" s="5">
        <v>0</v>
      </c>
      <c r="N597" s="1">
        <v>0</v>
      </c>
      <c r="O597" s="5">
        <f>+Tabla2[[#This Row],[45 VEN.]]+Tabla2[[#This Row],[45 AP]]</f>
        <v>0</v>
      </c>
      <c r="P597" s="2">
        <f>+Tabla2[[#This Row],[45 TOT]]+Tabla2[[#This Row],[30 TOT ]]+Tabla2[[#This Row],[15 TOT]]+Tabla2[[#This Row],[10 TOT]]</f>
        <v>11228</v>
      </c>
      <c r="Q597" s="5">
        <v>0</v>
      </c>
      <c r="R597" s="5">
        <v>0</v>
      </c>
      <c r="S597" s="5">
        <v>0</v>
      </c>
      <c r="T597" s="4"/>
      <c r="U597" s="4"/>
      <c r="V597" s="4"/>
      <c r="W597" s="4"/>
    </row>
    <row r="598" spans="1:23" x14ac:dyDescent="0.25">
      <c r="A598" s="7">
        <v>2019</v>
      </c>
      <c r="B598" s="4" t="s">
        <v>37</v>
      </c>
      <c r="C598" s="4" t="s">
        <v>3</v>
      </c>
      <c r="D598" s="5">
        <v>46653</v>
      </c>
      <c r="E598" s="1">
        <v>0</v>
      </c>
      <c r="F598" s="5">
        <f>+Tabla2[[#This Row],[10 VEN.]]+Tabla2[[#This Row],[10 AP]]</f>
        <v>46653</v>
      </c>
      <c r="G598" s="5">
        <v>118</v>
      </c>
      <c r="H598" s="1">
        <v>223</v>
      </c>
      <c r="I598" s="5">
        <f>+Tabla2[[#This Row],[15 VEN]]+Tabla2[[#This Row],[15 AP]]</f>
        <v>341</v>
      </c>
      <c r="J598" s="5">
        <v>0</v>
      </c>
      <c r="K598" s="1">
        <v>0</v>
      </c>
      <c r="L598" s="5">
        <f>+Tabla2[[#This Row],[30 VEN.]]+Tabla2[[#This Row],[30 AP]]</f>
        <v>0</v>
      </c>
      <c r="M598" s="5">
        <v>465</v>
      </c>
      <c r="N598" s="1">
        <v>44</v>
      </c>
      <c r="O598" s="5">
        <f>+Tabla2[[#This Row],[45 VEN.]]+Tabla2[[#This Row],[45 AP]]</f>
        <v>509</v>
      </c>
      <c r="P598" s="2">
        <f>+Tabla2[[#This Row],[45 TOT]]+Tabla2[[#This Row],[30 TOT ]]+Tabla2[[#This Row],[15 TOT]]+Tabla2[[#This Row],[10 TOT]]</f>
        <v>47503</v>
      </c>
      <c r="Q598" s="5">
        <v>1321</v>
      </c>
      <c r="R598" s="5">
        <v>1658</v>
      </c>
      <c r="S598" s="5">
        <v>2979</v>
      </c>
      <c r="T598" s="4"/>
      <c r="U598" s="4"/>
      <c r="V598" s="4"/>
      <c r="W598" s="4"/>
    </row>
    <row r="599" spans="1:23" x14ac:dyDescent="0.25">
      <c r="A599" s="7">
        <v>2019</v>
      </c>
      <c r="B599" s="4" t="s">
        <v>37</v>
      </c>
      <c r="C599" s="4" t="s">
        <v>9</v>
      </c>
      <c r="D599" s="5">
        <v>26276</v>
      </c>
      <c r="E599" s="1">
        <v>3</v>
      </c>
      <c r="F599" s="5">
        <f>+Tabla2[[#This Row],[10 VEN.]]+Tabla2[[#This Row],[10 AP]]</f>
        <v>26279</v>
      </c>
      <c r="G599" s="5">
        <v>2</v>
      </c>
      <c r="H599" s="1">
        <v>62</v>
      </c>
      <c r="I599" s="5">
        <f>+Tabla2[[#This Row],[15 VEN]]+Tabla2[[#This Row],[15 AP]]</f>
        <v>64</v>
      </c>
      <c r="J599" s="5">
        <v>0</v>
      </c>
      <c r="K599" s="1">
        <v>0</v>
      </c>
      <c r="L599" s="5">
        <f>+Tabla2[[#This Row],[30 VEN.]]+Tabla2[[#This Row],[30 AP]]</f>
        <v>0</v>
      </c>
      <c r="M599" s="5">
        <v>150</v>
      </c>
      <c r="N599" s="1">
        <v>8</v>
      </c>
      <c r="O599" s="5">
        <f>+Tabla2[[#This Row],[45 VEN.]]+Tabla2[[#This Row],[45 AP]]</f>
        <v>158</v>
      </c>
      <c r="P599" s="2">
        <f>+Tabla2[[#This Row],[45 TOT]]+Tabla2[[#This Row],[30 TOT ]]+Tabla2[[#This Row],[15 TOT]]+Tabla2[[#This Row],[10 TOT]]</f>
        <v>26501</v>
      </c>
      <c r="Q599" s="5">
        <v>248</v>
      </c>
      <c r="R599" s="5">
        <v>176</v>
      </c>
      <c r="S599" s="5">
        <v>424</v>
      </c>
      <c r="T599" s="4"/>
      <c r="U599" s="4"/>
      <c r="V599" s="4"/>
      <c r="W599" s="4"/>
    </row>
    <row r="600" spans="1:23" x14ac:dyDescent="0.25">
      <c r="A600" s="7">
        <v>2019</v>
      </c>
      <c r="B600" s="4" t="s">
        <v>37</v>
      </c>
      <c r="C600" s="4" t="s">
        <v>19</v>
      </c>
      <c r="D600" s="5">
        <v>79511</v>
      </c>
      <c r="E600" s="1">
        <v>1359</v>
      </c>
      <c r="F600" s="5">
        <f>+Tabla2[[#This Row],[10 VEN.]]+Tabla2[[#This Row],[10 AP]]</f>
        <v>80870</v>
      </c>
      <c r="G600" s="5">
        <v>123</v>
      </c>
      <c r="H600" s="1">
        <v>178</v>
      </c>
      <c r="I600" s="5">
        <f>+Tabla2[[#This Row],[15 VEN]]+Tabla2[[#This Row],[15 AP]]</f>
        <v>301</v>
      </c>
      <c r="J600" s="5">
        <v>0</v>
      </c>
      <c r="K600" s="1">
        <v>7</v>
      </c>
      <c r="L600" s="5">
        <f>+Tabla2[[#This Row],[30 VEN.]]+Tabla2[[#This Row],[30 AP]]</f>
        <v>7</v>
      </c>
      <c r="M600" s="5">
        <v>1209</v>
      </c>
      <c r="N600" s="1">
        <v>74</v>
      </c>
      <c r="O600" s="5">
        <f>+Tabla2[[#This Row],[45 VEN.]]+Tabla2[[#This Row],[45 AP]]</f>
        <v>1283</v>
      </c>
      <c r="P600" s="2">
        <f>+Tabla2[[#This Row],[45 TOT]]+Tabla2[[#This Row],[30 TOT ]]+Tabla2[[#This Row],[15 TOT]]+Tabla2[[#This Row],[10 TOT]]</f>
        <v>82461</v>
      </c>
      <c r="Q600" s="5">
        <v>1433</v>
      </c>
      <c r="R600" s="5">
        <v>2552</v>
      </c>
      <c r="S600" s="5">
        <v>3985</v>
      </c>
      <c r="T600" s="4"/>
      <c r="U600" s="4"/>
      <c r="V600" s="4"/>
      <c r="W600" s="4"/>
    </row>
    <row r="601" spans="1:23" x14ac:dyDescent="0.25">
      <c r="A601" s="7">
        <v>2019</v>
      </c>
      <c r="B601" s="4" t="s">
        <v>37</v>
      </c>
      <c r="C601" s="4" t="s">
        <v>64</v>
      </c>
      <c r="D601" s="5">
        <v>35822</v>
      </c>
      <c r="E601" s="1">
        <v>0</v>
      </c>
      <c r="F601" s="5">
        <f>+Tabla2[[#This Row],[10 VEN.]]+Tabla2[[#This Row],[10 AP]]</f>
        <v>35822</v>
      </c>
      <c r="G601" s="5">
        <v>264</v>
      </c>
      <c r="H601" s="1">
        <v>34</v>
      </c>
      <c r="I601" s="5">
        <f>+Tabla2[[#This Row],[15 VEN]]+Tabla2[[#This Row],[15 AP]]</f>
        <v>298</v>
      </c>
      <c r="J601" s="5">
        <v>0</v>
      </c>
      <c r="K601" s="1">
        <v>0</v>
      </c>
      <c r="L601" s="5">
        <f>+Tabla2[[#This Row],[30 VEN.]]+Tabla2[[#This Row],[30 AP]]</f>
        <v>0</v>
      </c>
      <c r="M601" s="5">
        <v>380</v>
      </c>
      <c r="N601" s="1">
        <v>4</v>
      </c>
      <c r="O601" s="5">
        <f>+Tabla2[[#This Row],[45 VEN.]]+Tabla2[[#This Row],[45 AP]]</f>
        <v>384</v>
      </c>
      <c r="P601" s="2">
        <f>+Tabla2[[#This Row],[45 TOT]]+Tabla2[[#This Row],[30 TOT ]]+Tabla2[[#This Row],[15 TOT]]+Tabla2[[#This Row],[10 TOT]]</f>
        <v>36504</v>
      </c>
      <c r="Q601" s="5">
        <v>15</v>
      </c>
      <c r="R601" s="5">
        <v>0</v>
      </c>
      <c r="S601" s="5">
        <v>15</v>
      </c>
      <c r="T601" s="4"/>
      <c r="U601" s="4"/>
      <c r="V601" s="4"/>
      <c r="W601" s="4"/>
    </row>
    <row r="602" spans="1:23" x14ac:dyDescent="0.25">
      <c r="A602" s="7">
        <v>2019</v>
      </c>
      <c r="B602" s="4" t="s">
        <v>37</v>
      </c>
      <c r="C602" s="4" t="s">
        <v>7</v>
      </c>
      <c r="D602" s="5">
        <v>34162</v>
      </c>
      <c r="E602" s="1">
        <v>1</v>
      </c>
      <c r="F602" s="5">
        <f>+Tabla2[[#This Row],[10 VEN.]]+Tabla2[[#This Row],[10 AP]]</f>
        <v>34163</v>
      </c>
      <c r="G602" s="5">
        <v>368</v>
      </c>
      <c r="H602" s="1">
        <v>50</v>
      </c>
      <c r="I602" s="5">
        <f>+Tabla2[[#This Row],[15 VEN]]+Tabla2[[#This Row],[15 AP]]</f>
        <v>418</v>
      </c>
      <c r="J602" s="5">
        <v>0</v>
      </c>
      <c r="K602" s="1">
        <v>16</v>
      </c>
      <c r="L602" s="5">
        <f>+Tabla2[[#This Row],[30 VEN.]]+Tabla2[[#This Row],[30 AP]]</f>
        <v>16</v>
      </c>
      <c r="M602" s="5">
        <v>565</v>
      </c>
      <c r="N602" s="1">
        <v>44</v>
      </c>
      <c r="O602" s="5">
        <f>+Tabla2[[#This Row],[45 VEN.]]+Tabla2[[#This Row],[45 AP]]</f>
        <v>609</v>
      </c>
      <c r="P602" s="2">
        <f>+Tabla2[[#This Row],[45 TOT]]+Tabla2[[#This Row],[30 TOT ]]+Tabla2[[#This Row],[15 TOT]]+Tabla2[[#This Row],[10 TOT]]</f>
        <v>35206</v>
      </c>
      <c r="Q602" s="5">
        <v>1204</v>
      </c>
      <c r="R602" s="5">
        <v>0</v>
      </c>
      <c r="S602" s="5">
        <v>1204</v>
      </c>
      <c r="T602" s="4"/>
      <c r="U602" s="4"/>
      <c r="V602" s="4"/>
      <c r="W602" s="4"/>
    </row>
    <row r="603" spans="1:23" x14ac:dyDescent="0.25">
      <c r="A603" s="7">
        <v>2019</v>
      </c>
      <c r="B603" s="4" t="s">
        <v>38</v>
      </c>
      <c r="C603" s="4" t="s">
        <v>8</v>
      </c>
      <c r="D603" s="5">
        <v>169700</v>
      </c>
      <c r="E603" s="1">
        <v>647</v>
      </c>
      <c r="F603" s="5">
        <f>+Tabla2[[#This Row],[10 VEN.]]+Tabla2[[#This Row],[10 AP]]</f>
        <v>170347</v>
      </c>
      <c r="G603" s="5">
        <v>78</v>
      </c>
      <c r="H603" s="1">
        <v>733</v>
      </c>
      <c r="I603" s="5">
        <f>+Tabla2[[#This Row],[15 VEN]]+Tabla2[[#This Row],[15 AP]]</f>
        <v>811</v>
      </c>
      <c r="J603" s="5">
        <v>0</v>
      </c>
      <c r="K603" s="1">
        <v>5</v>
      </c>
      <c r="L603" s="5">
        <f>+Tabla2[[#This Row],[30 VEN.]]+Tabla2[[#This Row],[30 AP]]</f>
        <v>5</v>
      </c>
      <c r="M603" s="5">
        <v>949</v>
      </c>
      <c r="N603" s="1">
        <v>2</v>
      </c>
      <c r="O603" s="5">
        <f>+Tabla2[[#This Row],[45 VEN.]]+Tabla2[[#This Row],[45 AP]]</f>
        <v>951</v>
      </c>
      <c r="P603" s="2">
        <f>+Tabla2[[#This Row],[45 TOT]]+Tabla2[[#This Row],[30 TOT ]]+Tabla2[[#This Row],[15 TOT]]+Tabla2[[#This Row],[10 TOT]]</f>
        <v>172114</v>
      </c>
      <c r="Q603" s="5">
        <v>2</v>
      </c>
      <c r="R603" s="5">
        <v>1812</v>
      </c>
      <c r="S603" s="5">
        <v>1814</v>
      </c>
      <c r="T603" s="4"/>
      <c r="U603" s="4"/>
      <c r="V603" s="4"/>
      <c r="W603" s="4"/>
    </row>
    <row r="604" spans="1:23" x14ac:dyDescent="0.25">
      <c r="A604" s="7">
        <v>2019</v>
      </c>
      <c r="B604" s="4" t="s">
        <v>38</v>
      </c>
      <c r="C604" s="4" t="s">
        <v>45</v>
      </c>
      <c r="D604" s="5">
        <v>147378</v>
      </c>
      <c r="E604" s="1">
        <v>1483</v>
      </c>
      <c r="F604" s="5">
        <f>+Tabla2[[#This Row],[10 VEN.]]+Tabla2[[#This Row],[10 AP]]</f>
        <v>148861</v>
      </c>
      <c r="G604" s="5">
        <v>23</v>
      </c>
      <c r="H604" s="1">
        <v>203</v>
      </c>
      <c r="I604" s="5">
        <f>+Tabla2[[#This Row],[15 VEN]]+Tabla2[[#This Row],[15 AP]]</f>
        <v>226</v>
      </c>
      <c r="J604" s="5">
        <v>0</v>
      </c>
      <c r="K604" s="1">
        <v>32</v>
      </c>
      <c r="L604" s="5">
        <f>+Tabla2[[#This Row],[30 VEN.]]+Tabla2[[#This Row],[30 AP]]</f>
        <v>32</v>
      </c>
      <c r="M604" s="5">
        <v>581</v>
      </c>
      <c r="N604" s="1">
        <v>80</v>
      </c>
      <c r="O604" s="5">
        <f>+Tabla2[[#This Row],[45 VEN.]]+Tabla2[[#This Row],[45 AP]]</f>
        <v>661</v>
      </c>
      <c r="P604" s="2">
        <f>+Tabla2[[#This Row],[45 TOT]]+Tabla2[[#This Row],[30 TOT ]]+Tabla2[[#This Row],[15 TOT]]+Tabla2[[#This Row],[10 TOT]]</f>
        <v>149780</v>
      </c>
      <c r="Q604" s="5">
        <v>0</v>
      </c>
      <c r="R604" s="5">
        <v>273</v>
      </c>
      <c r="S604" s="5">
        <v>273</v>
      </c>
      <c r="T604" s="4"/>
      <c r="U604" s="4"/>
      <c r="V604" s="4"/>
      <c r="W604" s="4"/>
    </row>
    <row r="605" spans="1:23" x14ac:dyDescent="0.25">
      <c r="A605" s="7">
        <v>2019</v>
      </c>
      <c r="B605" s="4" t="s">
        <v>38</v>
      </c>
      <c r="C605" s="4" t="s">
        <v>18</v>
      </c>
      <c r="D605" s="5">
        <v>504140</v>
      </c>
      <c r="E605" s="1">
        <v>807</v>
      </c>
      <c r="F605" s="5">
        <f>+Tabla2[[#This Row],[10 VEN.]]+Tabla2[[#This Row],[10 AP]]</f>
        <v>504947</v>
      </c>
      <c r="G605" s="5">
        <v>12</v>
      </c>
      <c r="H605" s="1">
        <v>141</v>
      </c>
      <c r="I605" s="5">
        <f>+Tabla2[[#This Row],[15 VEN]]+Tabla2[[#This Row],[15 AP]]</f>
        <v>153</v>
      </c>
      <c r="J605" s="5">
        <v>0</v>
      </c>
      <c r="K605" s="1">
        <v>0</v>
      </c>
      <c r="L605" s="5">
        <f>+Tabla2[[#This Row],[30 VEN.]]+Tabla2[[#This Row],[30 AP]]</f>
        <v>0</v>
      </c>
      <c r="M605" s="5">
        <v>841</v>
      </c>
      <c r="N605" s="1">
        <v>3</v>
      </c>
      <c r="O605" s="5">
        <f>+Tabla2[[#This Row],[45 VEN.]]+Tabla2[[#This Row],[45 AP]]</f>
        <v>844</v>
      </c>
      <c r="P605" s="2">
        <f>+Tabla2[[#This Row],[45 TOT]]+Tabla2[[#This Row],[30 TOT ]]+Tabla2[[#This Row],[15 TOT]]+Tabla2[[#This Row],[10 TOT]]</f>
        <v>505944</v>
      </c>
      <c r="Q605" s="5">
        <v>0</v>
      </c>
      <c r="R605" s="5">
        <v>0</v>
      </c>
      <c r="S605" s="5">
        <v>0</v>
      </c>
      <c r="T605" s="4"/>
      <c r="U605" s="4"/>
      <c r="V605" s="4"/>
      <c r="W605" s="4"/>
    </row>
    <row r="606" spans="1:23" x14ac:dyDescent="0.25">
      <c r="A606" s="7">
        <v>2019</v>
      </c>
      <c r="B606" s="4" t="s">
        <v>38</v>
      </c>
      <c r="C606" s="4" t="s">
        <v>17</v>
      </c>
      <c r="D606" s="5">
        <v>64405</v>
      </c>
      <c r="E606" s="1">
        <v>419</v>
      </c>
      <c r="F606" s="5">
        <f>+Tabla2[[#This Row],[10 VEN.]]+Tabla2[[#This Row],[10 AP]]</f>
        <v>64824</v>
      </c>
      <c r="G606" s="5">
        <v>0</v>
      </c>
      <c r="H606" s="1">
        <v>0</v>
      </c>
      <c r="I606" s="5">
        <f>+Tabla2[[#This Row],[15 VEN]]+Tabla2[[#This Row],[15 AP]]</f>
        <v>0</v>
      </c>
      <c r="J606" s="5">
        <v>0</v>
      </c>
      <c r="K606" s="1">
        <v>0</v>
      </c>
      <c r="L606" s="5">
        <f>+Tabla2[[#This Row],[30 VEN.]]+Tabla2[[#This Row],[30 AP]]</f>
        <v>0</v>
      </c>
      <c r="M606" s="5">
        <v>301</v>
      </c>
      <c r="N606" s="1">
        <v>2</v>
      </c>
      <c r="O606" s="5">
        <f>+Tabla2[[#This Row],[45 VEN.]]+Tabla2[[#This Row],[45 AP]]</f>
        <v>303</v>
      </c>
      <c r="P606" s="2">
        <f>+Tabla2[[#This Row],[45 TOT]]+Tabla2[[#This Row],[30 TOT ]]+Tabla2[[#This Row],[15 TOT]]+Tabla2[[#This Row],[10 TOT]]</f>
        <v>65127</v>
      </c>
      <c r="Q606" s="5">
        <v>2058</v>
      </c>
      <c r="R606" s="5">
        <v>2074</v>
      </c>
      <c r="S606" s="5">
        <v>4132</v>
      </c>
      <c r="T606" s="4"/>
      <c r="U606" s="4"/>
      <c r="V606" s="4"/>
      <c r="W606" s="4"/>
    </row>
    <row r="607" spans="1:23" x14ac:dyDescent="0.25">
      <c r="A607" s="7">
        <v>2019</v>
      </c>
      <c r="B607" s="4" t="s">
        <v>38</v>
      </c>
      <c r="C607" s="4" t="s">
        <v>64</v>
      </c>
      <c r="D607" s="5">
        <v>47834</v>
      </c>
      <c r="E607" s="1">
        <v>1094</v>
      </c>
      <c r="F607" s="5">
        <f>+Tabla2[[#This Row],[10 VEN.]]+Tabla2[[#This Row],[10 AP]]</f>
        <v>48928</v>
      </c>
      <c r="G607" s="5">
        <v>0</v>
      </c>
      <c r="H607" s="1">
        <v>0</v>
      </c>
      <c r="I607" s="5">
        <f>+Tabla2[[#This Row],[15 VEN]]+Tabla2[[#This Row],[15 AP]]</f>
        <v>0</v>
      </c>
      <c r="J607" s="5">
        <v>0</v>
      </c>
      <c r="K607" s="1">
        <v>0</v>
      </c>
      <c r="L607" s="5">
        <f>+Tabla2[[#This Row],[30 VEN.]]+Tabla2[[#This Row],[30 AP]]</f>
        <v>0</v>
      </c>
      <c r="M607" s="5">
        <v>166</v>
      </c>
      <c r="N607" s="1">
        <v>1</v>
      </c>
      <c r="O607" s="5">
        <f>+Tabla2[[#This Row],[45 VEN.]]+Tabla2[[#This Row],[45 AP]]</f>
        <v>167</v>
      </c>
      <c r="P607" s="2">
        <f>+Tabla2[[#This Row],[45 TOT]]+Tabla2[[#This Row],[30 TOT ]]+Tabla2[[#This Row],[15 TOT]]+Tabla2[[#This Row],[10 TOT]]</f>
        <v>49095</v>
      </c>
      <c r="Q607" s="5">
        <v>10</v>
      </c>
      <c r="R607" s="5">
        <v>0</v>
      </c>
      <c r="S607" s="5">
        <v>10</v>
      </c>
      <c r="T607" s="4"/>
      <c r="U607" s="4"/>
      <c r="V607" s="4"/>
      <c r="W607" s="4"/>
    </row>
    <row r="608" spans="1:23" x14ac:dyDescent="0.25">
      <c r="A608" s="7">
        <v>2019</v>
      </c>
      <c r="B608" s="4" t="s">
        <v>38</v>
      </c>
      <c r="C608" s="4" t="s">
        <v>7</v>
      </c>
      <c r="D608" s="5">
        <v>227591</v>
      </c>
      <c r="E608" s="1">
        <v>3694</v>
      </c>
      <c r="F608" s="5">
        <f>+Tabla2[[#This Row],[10 VEN.]]+Tabla2[[#This Row],[10 AP]]</f>
        <v>231285</v>
      </c>
      <c r="G608" s="5">
        <v>563</v>
      </c>
      <c r="H608" s="1">
        <v>0</v>
      </c>
      <c r="I608" s="5">
        <f>+Tabla2[[#This Row],[15 VEN]]+Tabla2[[#This Row],[15 AP]]</f>
        <v>563</v>
      </c>
      <c r="J608" s="5">
        <v>0</v>
      </c>
      <c r="K608" s="1">
        <v>24</v>
      </c>
      <c r="L608" s="5">
        <f>+Tabla2[[#This Row],[30 VEN.]]+Tabla2[[#This Row],[30 AP]]</f>
        <v>24</v>
      </c>
      <c r="M608" s="5">
        <v>736</v>
      </c>
      <c r="N608" s="1">
        <v>36</v>
      </c>
      <c r="O608" s="5">
        <f>+Tabla2[[#This Row],[45 VEN.]]+Tabla2[[#This Row],[45 AP]]</f>
        <v>772</v>
      </c>
      <c r="P608" s="2">
        <f>+Tabla2[[#This Row],[45 TOT]]+Tabla2[[#This Row],[30 TOT ]]+Tabla2[[#This Row],[15 TOT]]+Tabla2[[#This Row],[10 TOT]]</f>
        <v>232644</v>
      </c>
      <c r="Q608" s="5">
        <v>325</v>
      </c>
      <c r="R608" s="5">
        <v>1733</v>
      </c>
      <c r="S608" s="5">
        <v>2058</v>
      </c>
      <c r="T608" s="4"/>
      <c r="U608" s="4"/>
      <c r="V608" s="4"/>
      <c r="W608" s="4"/>
    </row>
    <row r="609" spans="1:23" x14ac:dyDescent="0.25">
      <c r="A609" s="7">
        <v>2019</v>
      </c>
      <c r="B609" s="4" t="s">
        <v>38</v>
      </c>
      <c r="C609" s="4" t="s">
        <v>9</v>
      </c>
      <c r="D609" s="5">
        <v>10042</v>
      </c>
      <c r="E609" s="1">
        <v>19</v>
      </c>
      <c r="F609" s="5">
        <f>+Tabla2[[#This Row],[10 VEN.]]+Tabla2[[#This Row],[10 AP]]</f>
        <v>10061</v>
      </c>
      <c r="G609" s="5">
        <v>20</v>
      </c>
      <c r="H609" s="1">
        <v>37</v>
      </c>
      <c r="I609" s="5">
        <f>+Tabla2[[#This Row],[15 VEN]]+Tabla2[[#This Row],[15 AP]]</f>
        <v>57</v>
      </c>
      <c r="J609" s="5">
        <v>0</v>
      </c>
      <c r="K609" s="1">
        <v>0</v>
      </c>
      <c r="L609" s="5">
        <f>+Tabla2[[#This Row],[30 VEN.]]+Tabla2[[#This Row],[30 AP]]</f>
        <v>0</v>
      </c>
      <c r="M609" s="5">
        <v>71</v>
      </c>
      <c r="N609" s="1">
        <v>0</v>
      </c>
      <c r="O609" s="5">
        <f>+Tabla2[[#This Row],[45 VEN.]]+Tabla2[[#This Row],[45 AP]]</f>
        <v>71</v>
      </c>
      <c r="P609" s="2">
        <f>+Tabla2[[#This Row],[45 TOT]]+Tabla2[[#This Row],[30 TOT ]]+Tabla2[[#This Row],[15 TOT]]+Tabla2[[#This Row],[10 TOT]]</f>
        <v>10189</v>
      </c>
      <c r="Q609" s="5">
        <v>0</v>
      </c>
      <c r="R609" s="5">
        <v>3</v>
      </c>
      <c r="S609" s="5">
        <v>3</v>
      </c>
      <c r="T609" s="4"/>
      <c r="U609" s="4"/>
      <c r="V609" s="4"/>
      <c r="W609" s="4"/>
    </row>
    <row r="610" spans="1:23" x14ac:dyDescent="0.25">
      <c r="A610" s="7">
        <v>2019</v>
      </c>
      <c r="B610" s="4" t="s">
        <v>38</v>
      </c>
      <c r="C610" s="4" t="s">
        <v>3</v>
      </c>
      <c r="D610" s="5">
        <v>1156</v>
      </c>
      <c r="E610" s="1">
        <v>0</v>
      </c>
      <c r="F610" s="5">
        <f>+Tabla2[[#This Row],[10 VEN.]]+Tabla2[[#This Row],[10 AP]]</f>
        <v>1156</v>
      </c>
      <c r="G610" s="5">
        <v>42</v>
      </c>
      <c r="H610" s="1">
        <v>0</v>
      </c>
      <c r="I610" s="5">
        <f>+Tabla2[[#This Row],[15 VEN]]+Tabla2[[#This Row],[15 AP]]</f>
        <v>42</v>
      </c>
      <c r="J610" s="5">
        <v>0</v>
      </c>
      <c r="K610" s="1">
        <v>0</v>
      </c>
      <c r="L610" s="5">
        <f>+Tabla2[[#This Row],[30 VEN.]]+Tabla2[[#This Row],[30 AP]]</f>
        <v>0</v>
      </c>
      <c r="M610" s="5">
        <v>0</v>
      </c>
      <c r="N610" s="1">
        <v>0</v>
      </c>
      <c r="O610" s="5">
        <f>+Tabla2[[#This Row],[45 VEN.]]+Tabla2[[#This Row],[45 AP]]</f>
        <v>0</v>
      </c>
      <c r="P610" s="2">
        <f>+Tabla2[[#This Row],[45 TOT]]+Tabla2[[#This Row],[30 TOT ]]+Tabla2[[#This Row],[15 TOT]]+Tabla2[[#This Row],[10 TOT]]</f>
        <v>1198</v>
      </c>
      <c r="Q610" s="5">
        <v>0</v>
      </c>
      <c r="R610" s="5">
        <v>0</v>
      </c>
      <c r="S610" s="5">
        <v>0</v>
      </c>
      <c r="T610" s="4"/>
      <c r="U610" s="4"/>
      <c r="V610" s="4"/>
      <c r="W610" s="4"/>
    </row>
    <row r="611" spans="1:23" x14ac:dyDescent="0.25">
      <c r="A611" s="7">
        <v>2019</v>
      </c>
      <c r="B611" s="4" t="s">
        <v>39</v>
      </c>
      <c r="C611" s="4" t="s">
        <v>8</v>
      </c>
      <c r="D611" s="5">
        <v>72494</v>
      </c>
      <c r="E611" s="1">
        <v>1770</v>
      </c>
      <c r="F611" s="5">
        <f>+Tabla2[[#This Row],[10 VEN.]]+Tabla2[[#This Row],[10 AP]]</f>
        <v>74264</v>
      </c>
      <c r="G611" s="5">
        <v>130</v>
      </c>
      <c r="H611" s="1">
        <v>1645</v>
      </c>
      <c r="I611" s="5">
        <f>+Tabla2[[#This Row],[15 VEN]]+Tabla2[[#This Row],[15 AP]]</f>
        <v>1775</v>
      </c>
      <c r="J611" s="5">
        <v>0</v>
      </c>
      <c r="K611" s="1">
        <v>7</v>
      </c>
      <c r="L611" s="5">
        <f>+Tabla2[[#This Row],[30 VEN.]]+Tabla2[[#This Row],[30 AP]]</f>
        <v>7</v>
      </c>
      <c r="M611" s="5">
        <v>530</v>
      </c>
      <c r="N611" s="1">
        <v>59</v>
      </c>
      <c r="O611" s="5">
        <f>+Tabla2[[#This Row],[45 VEN.]]+Tabla2[[#This Row],[45 AP]]</f>
        <v>589</v>
      </c>
      <c r="P611" s="2">
        <f>+Tabla2[[#This Row],[45 TOT]]+Tabla2[[#This Row],[30 TOT ]]+Tabla2[[#This Row],[15 TOT]]+Tabla2[[#This Row],[10 TOT]]</f>
        <v>76635</v>
      </c>
      <c r="Q611" s="5">
        <v>72</v>
      </c>
      <c r="R611" s="5">
        <v>0</v>
      </c>
      <c r="S611" s="5">
        <v>72</v>
      </c>
      <c r="T611" s="4"/>
      <c r="U611" s="4"/>
      <c r="V611" s="4"/>
      <c r="W611" s="4"/>
    </row>
    <row r="612" spans="1:23" x14ac:dyDescent="0.25">
      <c r="A612" s="7">
        <v>2019</v>
      </c>
      <c r="B612" s="4" t="s">
        <v>39</v>
      </c>
      <c r="C612" s="4" t="s">
        <v>28</v>
      </c>
      <c r="D612" s="5">
        <v>4151</v>
      </c>
      <c r="E612" s="1">
        <v>2149</v>
      </c>
      <c r="F612" s="5">
        <f>+Tabla2[[#This Row],[10 VEN.]]+Tabla2[[#This Row],[10 AP]]</f>
        <v>6300</v>
      </c>
      <c r="G612" s="5">
        <v>0</v>
      </c>
      <c r="H612" s="1">
        <v>0</v>
      </c>
      <c r="I612" s="5">
        <f>+Tabla2[[#This Row],[15 VEN]]+Tabla2[[#This Row],[15 AP]]</f>
        <v>0</v>
      </c>
      <c r="J612" s="5">
        <v>0</v>
      </c>
      <c r="K612" s="1">
        <v>0</v>
      </c>
      <c r="L612" s="5">
        <f>+Tabla2[[#This Row],[30 VEN.]]+Tabla2[[#This Row],[30 AP]]</f>
        <v>0</v>
      </c>
      <c r="M612" s="5">
        <v>0</v>
      </c>
      <c r="N612" s="1">
        <v>30</v>
      </c>
      <c r="O612" s="5">
        <f>+Tabla2[[#This Row],[45 VEN.]]+Tabla2[[#This Row],[45 AP]]</f>
        <v>30</v>
      </c>
      <c r="P612" s="2">
        <f>+Tabla2[[#This Row],[45 TOT]]+Tabla2[[#This Row],[30 TOT ]]+Tabla2[[#This Row],[15 TOT]]+Tabla2[[#This Row],[10 TOT]]</f>
        <v>6330</v>
      </c>
      <c r="Q612" s="5">
        <v>0</v>
      </c>
      <c r="R612" s="5">
        <v>0</v>
      </c>
      <c r="S612" s="5">
        <v>0</v>
      </c>
      <c r="T612" s="4"/>
      <c r="U612" s="4"/>
      <c r="V612" s="4"/>
      <c r="W612" s="4"/>
    </row>
    <row r="613" spans="1:23" x14ac:dyDescent="0.25">
      <c r="A613" s="7">
        <v>2019</v>
      </c>
      <c r="B613" s="4" t="s">
        <v>39</v>
      </c>
      <c r="C613" s="4" t="s">
        <v>27</v>
      </c>
      <c r="D613" s="5">
        <v>71995</v>
      </c>
      <c r="E613" s="1">
        <v>107</v>
      </c>
      <c r="F613" s="5">
        <f>+Tabla2[[#This Row],[10 VEN.]]+Tabla2[[#This Row],[10 AP]]</f>
        <v>72102</v>
      </c>
      <c r="G613" s="5">
        <v>111</v>
      </c>
      <c r="H613" s="1">
        <v>42</v>
      </c>
      <c r="I613" s="5">
        <f>+Tabla2[[#This Row],[15 VEN]]+Tabla2[[#This Row],[15 AP]]</f>
        <v>153</v>
      </c>
      <c r="J613" s="5">
        <v>0</v>
      </c>
      <c r="K613" s="1">
        <v>0</v>
      </c>
      <c r="L613" s="5">
        <f>+Tabla2[[#This Row],[30 VEN.]]+Tabla2[[#This Row],[30 AP]]</f>
        <v>0</v>
      </c>
      <c r="M613" s="5">
        <v>203</v>
      </c>
      <c r="N613" s="1">
        <v>2</v>
      </c>
      <c r="O613" s="5">
        <f>+Tabla2[[#This Row],[45 VEN.]]+Tabla2[[#This Row],[45 AP]]</f>
        <v>205</v>
      </c>
      <c r="P613" s="2">
        <f>+Tabla2[[#This Row],[45 TOT]]+Tabla2[[#This Row],[30 TOT ]]+Tabla2[[#This Row],[15 TOT]]+Tabla2[[#This Row],[10 TOT]]</f>
        <v>72460</v>
      </c>
      <c r="Q613" s="5">
        <v>238</v>
      </c>
      <c r="R613" s="5">
        <v>0</v>
      </c>
      <c r="S613" s="5">
        <v>238</v>
      </c>
      <c r="T613" s="4"/>
      <c r="U613" s="4"/>
      <c r="V613" s="4"/>
      <c r="W613" s="4"/>
    </row>
    <row r="614" spans="1:23" x14ac:dyDescent="0.25">
      <c r="A614" s="7">
        <v>2019</v>
      </c>
      <c r="B614" s="4" t="s">
        <v>39</v>
      </c>
      <c r="C614" s="4" t="s">
        <v>29</v>
      </c>
      <c r="D614" s="5">
        <v>82953</v>
      </c>
      <c r="E614" s="1">
        <v>3022</v>
      </c>
      <c r="F614" s="5">
        <f>+Tabla2[[#This Row],[10 VEN.]]+Tabla2[[#This Row],[10 AP]]</f>
        <v>85975</v>
      </c>
      <c r="G614" s="5">
        <v>66</v>
      </c>
      <c r="H614" s="1">
        <v>171</v>
      </c>
      <c r="I614" s="5">
        <f>+Tabla2[[#This Row],[15 VEN]]+Tabla2[[#This Row],[15 AP]]</f>
        <v>237</v>
      </c>
      <c r="J614" s="5">
        <v>0</v>
      </c>
      <c r="K614" s="1">
        <v>0</v>
      </c>
      <c r="L614" s="5">
        <f>+Tabla2[[#This Row],[30 VEN.]]+Tabla2[[#This Row],[30 AP]]</f>
        <v>0</v>
      </c>
      <c r="M614" s="5">
        <v>259</v>
      </c>
      <c r="N614" s="1">
        <v>18</v>
      </c>
      <c r="O614" s="5">
        <f>+Tabla2[[#This Row],[45 VEN.]]+Tabla2[[#This Row],[45 AP]]</f>
        <v>277</v>
      </c>
      <c r="P614" s="2">
        <f>+Tabla2[[#This Row],[45 TOT]]+Tabla2[[#This Row],[30 TOT ]]+Tabla2[[#This Row],[15 TOT]]+Tabla2[[#This Row],[10 TOT]]</f>
        <v>86489</v>
      </c>
      <c r="Q614" s="5">
        <v>0</v>
      </c>
      <c r="R614" s="5">
        <v>0</v>
      </c>
      <c r="S614" s="5">
        <v>0</v>
      </c>
      <c r="T614" s="4"/>
      <c r="U614" s="4"/>
      <c r="V614" s="4"/>
      <c r="W614" s="4"/>
    </row>
    <row r="615" spans="1:23" x14ac:dyDescent="0.25">
      <c r="A615" s="7">
        <v>2019</v>
      </c>
      <c r="B615" s="4" t="s">
        <v>39</v>
      </c>
      <c r="C615" s="4" t="s">
        <v>9</v>
      </c>
      <c r="D615" s="5">
        <v>34453</v>
      </c>
      <c r="E615" s="1">
        <v>896</v>
      </c>
      <c r="F615" s="5">
        <f>+Tabla2[[#This Row],[10 VEN.]]+Tabla2[[#This Row],[10 AP]]</f>
        <v>35349</v>
      </c>
      <c r="G615" s="5">
        <v>52</v>
      </c>
      <c r="H615" s="1">
        <v>195</v>
      </c>
      <c r="I615" s="5">
        <f>+Tabla2[[#This Row],[15 VEN]]+Tabla2[[#This Row],[15 AP]]</f>
        <v>247</v>
      </c>
      <c r="J615" s="5">
        <v>0</v>
      </c>
      <c r="K615" s="1">
        <v>1</v>
      </c>
      <c r="L615" s="5">
        <f>+Tabla2[[#This Row],[30 VEN.]]+Tabla2[[#This Row],[30 AP]]</f>
        <v>1</v>
      </c>
      <c r="M615" s="5">
        <v>174</v>
      </c>
      <c r="N615" s="1">
        <v>10</v>
      </c>
      <c r="O615" s="5">
        <f>+Tabla2[[#This Row],[45 VEN.]]+Tabla2[[#This Row],[45 AP]]</f>
        <v>184</v>
      </c>
      <c r="P615" s="2">
        <f>+Tabla2[[#This Row],[45 TOT]]+Tabla2[[#This Row],[30 TOT ]]+Tabla2[[#This Row],[15 TOT]]+Tabla2[[#This Row],[10 TOT]]</f>
        <v>35781</v>
      </c>
      <c r="Q615" s="5">
        <v>188</v>
      </c>
      <c r="R615" s="5">
        <v>0</v>
      </c>
      <c r="S615" s="5">
        <v>188</v>
      </c>
      <c r="T615" s="4"/>
      <c r="U615" s="4"/>
      <c r="V615" s="4"/>
      <c r="W615" s="4"/>
    </row>
    <row r="616" spans="1:23" x14ac:dyDescent="0.25">
      <c r="A616" s="7">
        <v>2019</v>
      </c>
      <c r="B616" s="4" t="s">
        <v>39</v>
      </c>
      <c r="C616" s="4" t="s">
        <v>46</v>
      </c>
      <c r="D616" s="5">
        <v>914</v>
      </c>
      <c r="E616" s="1">
        <v>0</v>
      </c>
      <c r="F616" s="5">
        <f>+Tabla2[[#This Row],[10 VEN.]]+Tabla2[[#This Row],[10 AP]]</f>
        <v>914</v>
      </c>
      <c r="G616" s="5">
        <v>0</v>
      </c>
      <c r="H616" s="1">
        <v>0</v>
      </c>
      <c r="I616" s="5">
        <f>+Tabla2[[#This Row],[15 VEN]]+Tabla2[[#This Row],[15 AP]]</f>
        <v>0</v>
      </c>
      <c r="J616" s="5">
        <v>0</v>
      </c>
      <c r="K616" s="1">
        <v>0</v>
      </c>
      <c r="L616" s="5">
        <f>+Tabla2[[#This Row],[30 VEN.]]+Tabla2[[#This Row],[30 AP]]</f>
        <v>0</v>
      </c>
      <c r="M616" s="5">
        <v>0</v>
      </c>
      <c r="N616" s="1">
        <v>0</v>
      </c>
      <c r="O616" s="5">
        <f>+Tabla2[[#This Row],[45 VEN.]]+Tabla2[[#This Row],[45 AP]]</f>
        <v>0</v>
      </c>
      <c r="P616" s="2">
        <f>+Tabla2[[#This Row],[45 TOT]]+Tabla2[[#This Row],[30 TOT ]]+Tabla2[[#This Row],[15 TOT]]+Tabla2[[#This Row],[10 TOT]]</f>
        <v>914</v>
      </c>
      <c r="Q616" s="5">
        <v>0</v>
      </c>
      <c r="R616" s="5">
        <v>0</v>
      </c>
      <c r="S616" s="5">
        <v>0</v>
      </c>
      <c r="T616" s="4"/>
      <c r="U616" s="4"/>
      <c r="V616" s="4"/>
      <c r="W616" s="4"/>
    </row>
    <row r="617" spans="1:23" x14ac:dyDescent="0.25">
      <c r="A617" s="7">
        <v>2019</v>
      </c>
      <c r="B617" s="4" t="s">
        <v>39</v>
      </c>
      <c r="C617" s="4" t="s">
        <v>17</v>
      </c>
      <c r="D617" s="5">
        <v>22943</v>
      </c>
      <c r="E617" s="1">
        <v>776</v>
      </c>
      <c r="F617" s="5">
        <f>+Tabla2[[#This Row],[10 VEN.]]+Tabla2[[#This Row],[10 AP]]</f>
        <v>23719</v>
      </c>
      <c r="G617" s="5">
        <v>0</v>
      </c>
      <c r="H617" s="1">
        <v>0</v>
      </c>
      <c r="I617" s="5">
        <f>+Tabla2[[#This Row],[15 VEN]]+Tabla2[[#This Row],[15 AP]]</f>
        <v>0</v>
      </c>
      <c r="J617" s="5">
        <v>0</v>
      </c>
      <c r="K617" s="1">
        <v>0</v>
      </c>
      <c r="L617" s="5">
        <f>+Tabla2[[#This Row],[30 VEN.]]+Tabla2[[#This Row],[30 AP]]</f>
        <v>0</v>
      </c>
      <c r="M617" s="5">
        <v>46</v>
      </c>
      <c r="N617" s="1">
        <v>24</v>
      </c>
      <c r="O617" s="5">
        <f>+Tabla2[[#This Row],[45 VEN.]]+Tabla2[[#This Row],[45 AP]]</f>
        <v>70</v>
      </c>
      <c r="P617" s="2">
        <f>+Tabla2[[#This Row],[45 TOT]]+Tabla2[[#This Row],[30 TOT ]]+Tabla2[[#This Row],[15 TOT]]+Tabla2[[#This Row],[10 TOT]]</f>
        <v>23789</v>
      </c>
      <c r="Q617" s="5">
        <v>444</v>
      </c>
      <c r="R617" s="5">
        <v>0</v>
      </c>
      <c r="S617" s="5">
        <v>444</v>
      </c>
      <c r="T617" s="4"/>
      <c r="U617" s="4"/>
      <c r="V617" s="4"/>
      <c r="W617" s="4"/>
    </row>
    <row r="618" spans="1:23" x14ac:dyDescent="0.25">
      <c r="A618" s="7">
        <v>2019</v>
      </c>
      <c r="B618" s="4" t="s">
        <v>39</v>
      </c>
      <c r="C618" s="4" t="s">
        <v>64</v>
      </c>
      <c r="D618" s="5">
        <v>20618</v>
      </c>
      <c r="E618" s="1">
        <v>357</v>
      </c>
      <c r="F618" s="5">
        <f>+Tabla2[[#This Row],[10 VEN.]]+Tabla2[[#This Row],[10 AP]]</f>
        <v>20975</v>
      </c>
      <c r="G618" s="5">
        <v>0</v>
      </c>
      <c r="H618" s="1">
        <v>0</v>
      </c>
      <c r="I618" s="5">
        <f>+Tabla2[[#This Row],[15 VEN]]+Tabla2[[#This Row],[15 AP]]</f>
        <v>0</v>
      </c>
      <c r="J618" s="5">
        <v>0</v>
      </c>
      <c r="K618" s="1">
        <v>0</v>
      </c>
      <c r="L618" s="5">
        <f>+Tabla2[[#This Row],[30 VEN.]]+Tabla2[[#This Row],[30 AP]]</f>
        <v>0</v>
      </c>
      <c r="M618" s="5">
        <v>24</v>
      </c>
      <c r="N618" s="1">
        <v>0</v>
      </c>
      <c r="O618" s="5">
        <f>+Tabla2[[#This Row],[45 VEN.]]+Tabla2[[#This Row],[45 AP]]</f>
        <v>24</v>
      </c>
      <c r="P618" s="2">
        <f>+Tabla2[[#This Row],[45 TOT]]+Tabla2[[#This Row],[30 TOT ]]+Tabla2[[#This Row],[15 TOT]]+Tabla2[[#This Row],[10 TOT]]</f>
        <v>20999</v>
      </c>
      <c r="Q618" s="5">
        <v>668</v>
      </c>
      <c r="R618" s="5">
        <v>0</v>
      </c>
      <c r="S618" s="5">
        <v>668</v>
      </c>
      <c r="T618" s="4"/>
      <c r="U618" s="4"/>
      <c r="V618" s="4"/>
      <c r="W618" s="4"/>
    </row>
    <row r="619" spans="1:23" x14ac:dyDescent="0.25">
      <c r="A619" s="7">
        <v>2019</v>
      </c>
      <c r="B619" s="4" t="s">
        <v>39</v>
      </c>
      <c r="C619" s="4" t="s">
        <v>7</v>
      </c>
      <c r="D619" s="5">
        <v>15416</v>
      </c>
      <c r="E619" s="1">
        <v>323</v>
      </c>
      <c r="F619" s="5">
        <f>+Tabla2[[#This Row],[10 VEN.]]+Tabla2[[#This Row],[10 AP]]</f>
        <v>15739</v>
      </c>
      <c r="G619" s="5">
        <v>0</v>
      </c>
      <c r="H619" s="1">
        <v>979</v>
      </c>
      <c r="I619" s="5">
        <f>+Tabla2[[#This Row],[15 VEN]]+Tabla2[[#This Row],[15 AP]]</f>
        <v>979</v>
      </c>
      <c r="J619" s="5">
        <v>1</v>
      </c>
      <c r="K619" s="1">
        <v>3</v>
      </c>
      <c r="L619" s="5">
        <f>+Tabla2[[#This Row],[30 VEN.]]+Tabla2[[#This Row],[30 AP]]</f>
        <v>4</v>
      </c>
      <c r="M619" s="5">
        <v>99</v>
      </c>
      <c r="N619" s="1">
        <v>15</v>
      </c>
      <c r="O619" s="5">
        <f>+Tabla2[[#This Row],[45 VEN.]]+Tabla2[[#This Row],[45 AP]]</f>
        <v>114</v>
      </c>
      <c r="P619" s="2">
        <f>+Tabla2[[#This Row],[45 TOT]]+Tabla2[[#This Row],[30 TOT ]]+Tabla2[[#This Row],[15 TOT]]+Tabla2[[#This Row],[10 TOT]]</f>
        <v>16836</v>
      </c>
      <c r="Q619" s="5">
        <v>384</v>
      </c>
      <c r="R619" s="5">
        <v>0</v>
      </c>
      <c r="S619" s="5">
        <v>384</v>
      </c>
      <c r="T619" s="4"/>
      <c r="U619" s="4"/>
      <c r="V619" s="4"/>
      <c r="W619" s="4"/>
    </row>
    <row r="620" spans="1:23" x14ac:dyDescent="0.25">
      <c r="A620" s="7">
        <v>2019</v>
      </c>
      <c r="B620" s="4" t="s">
        <v>39</v>
      </c>
      <c r="C620" s="4" t="s">
        <v>6</v>
      </c>
      <c r="D620" s="5">
        <v>6306</v>
      </c>
      <c r="E620" s="1">
        <v>1517</v>
      </c>
      <c r="F620" s="5">
        <f>+Tabla2[[#This Row],[10 VEN.]]+Tabla2[[#This Row],[10 AP]]</f>
        <v>7823</v>
      </c>
      <c r="G620" s="5">
        <v>13</v>
      </c>
      <c r="H620" s="1">
        <v>83</v>
      </c>
      <c r="I620" s="5">
        <f>+Tabla2[[#This Row],[15 VEN]]+Tabla2[[#This Row],[15 AP]]</f>
        <v>96</v>
      </c>
      <c r="J620" s="5">
        <v>0</v>
      </c>
      <c r="K620" s="1">
        <v>0</v>
      </c>
      <c r="L620" s="5">
        <f>+Tabla2[[#This Row],[30 VEN.]]+Tabla2[[#This Row],[30 AP]]</f>
        <v>0</v>
      </c>
      <c r="M620" s="5">
        <v>0</v>
      </c>
      <c r="N620" s="1">
        <v>0</v>
      </c>
      <c r="O620" s="5">
        <f>+Tabla2[[#This Row],[45 VEN.]]+Tabla2[[#This Row],[45 AP]]</f>
        <v>0</v>
      </c>
      <c r="P620" s="2">
        <f>+Tabla2[[#This Row],[45 TOT]]+Tabla2[[#This Row],[30 TOT ]]+Tabla2[[#This Row],[15 TOT]]+Tabla2[[#This Row],[10 TOT]]</f>
        <v>7919</v>
      </c>
      <c r="Q620" s="5">
        <v>0</v>
      </c>
      <c r="R620" s="5">
        <v>0</v>
      </c>
      <c r="S620" s="5">
        <v>0</v>
      </c>
      <c r="T620" s="4"/>
      <c r="U620" s="4"/>
      <c r="V620" s="4"/>
      <c r="W620" s="4"/>
    </row>
    <row r="621" spans="1:23" x14ac:dyDescent="0.25">
      <c r="A621" s="7">
        <v>2019</v>
      </c>
      <c r="B621" s="4" t="s">
        <v>39</v>
      </c>
      <c r="C621" s="4" t="s">
        <v>3</v>
      </c>
      <c r="D621" s="5">
        <v>0</v>
      </c>
      <c r="E621" s="1">
        <v>0</v>
      </c>
      <c r="F621" s="5">
        <f>+Tabla2[[#This Row],[10 VEN.]]+Tabla2[[#This Row],[10 AP]]</f>
        <v>0</v>
      </c>
      <c r="G621" s="5">
        <v>0</v>
      </c>
      <c r="H621" s="1">
        <v>414</v>
      </c>
      <c r="I621" s="5">
        <f>+Tabla2[[#This Row],[15 VEN]]+Tabla2[[#This Row],[15 AP]]</f>
        <v>414</v>
      </c>
      <c r="J621" s="5">
        <v>0</v>
      </c>
      <c r="K621" s="1">
        <v>0</v>
      </c>
      <c r="L621" s="5">
        <f>+Tabla2[[#This Row],[30 VEN.]]+Tabla2[[#This Row],[30 AP]]</f>
        <v>0</v>
      </c>
      <c r="M621" s="5">
        <v>0</v>
      </c>
      <c r="N621" s="1">
        <v>0</v>
      </c>
      <c r="O621" s="5">
        <f>+Tabla2[[#This Row],[45 VEN.]]+Tabla2[[#This Row],[45 AP]]</f>
        <v>0</v>
      </c>
      <c r="P621" s="2">
        <f>+Tabla2[[#This Row],[45 TOT]]+Tabla2[[#This Row],[30 TOT ]]+Tabla2[[#This Row],[15 TOT]]+Tabla2[[#This Row],[10 TOT]]</f>
        <v>414</v>
      </c>
      <c r="Q621" s="5">
        <v>0</v>
      </c>
      <c r="R621" s="5">
        <v>0</v>
      </c>
      <c r="S621" s="5">
        <v>0</v>
      </c>
      <c r="T621" s="4"/>
      <c r="U621" s="4"/>
      <c r="V621" s="4"/>
      <c r="W621" s="4"/>
    </row>
    <row r="622" spans="1:23" x14ac:dyDescent="0.25">
      <c r="A622" s="7">
        <v>2019</v>
      </c>
      <c r="B622" s="4" t="s">
        <v>39</v>
      </c>
      <c r="C622" s="4" t="s">
        <v>45</v>
      </c>
      <c r="D622" s="5">
        <v>1149</v>
      </c>
      <c r="E622" s="1">
        <v>58</v>
      </c>
      <c r="F622" s="5">
        <f>+Tabla2[[#This Row],[10 VEN.]]+Tabla2[[#This Row],[10 AP]]</f>
        <v>1207</v>
      </c>
      <c r="G622" s="5">
        <v>0</v>
      </c>
      <c r="H622" s="1">
        <v>0</v>
      </c>
      <c r="I622" s="5">
        <f>+Tabla2[[#This Row],[15 VEN]]+Tabla2[[#This Row],[15 AP]]</f>
        <v>0</v>
      </c>
      <c r="J622" s="5">
        <v>0</v>
      </c>
      <c r="K622" s="1">
        <v>0</v>
      </c>
      <c r="L622" s="5">
        <f>+Tabla2[[#This Row],[30 VEN.]]+Tabla2[[#This Row],[30 AP]]</f>
        <v>0</v>
      </c>
      <c r="M622" s="5">
        <v>0</v>
      </c>
      <c r="N622" s="1">
        <v>0</v>
      </c>
      <c r="O622" s="5">
        <f>+Tabla2[[#This Row],[45 VEN.]]+Tabla2[[#This Row],[45 AP]]</f>
        <v>0</v>
      </c>
      <c r="P622" s="2">
        <f>+Tabla2[[#This Row],[45 TOT]]+Tabla2[[#This Row],[30 TOT ]]+Tabla2[[#This Row],[15 TOT]]+Tabla2[[#This Row],[10 TOT]]</f>
        <v>1207</v>
      </c>
      <c r="Q622" s="5">
        <v>0</v>
      </c>
      <c r="R622" s="5">
        <v>0</v>
      </c>
      <c r="S622" s="5">
        <v>0</v>
      </c>
      <c r="T622" s="4"/>
      <c r="U622" s="4"/>
      <c r="V622" s="4"/>
      <c r="W622" s="4"/>
    </row>
    <row r="623" spans="1:23" x14ac:dyDescent="0.25">
      <c r="A623" s="7">
        <v>2019</v>
      </c>
      <c r="B623" s="4" t="s">
        <v>40</v>
      </c>
      <c r="C623" s="4" t="s">
        <v>8</v>
      </c>
      <c r="D623" s="5">
        <v>216032</v>
      </c>
      <c r="E623" s="1">
        <v>4109</v>
      </c>
      <c r="F623" s="5">
        <f>+Tabla2[[#This Row],[10 VEN.]]+Tabla2[[#This Row],[10 AP]]</f>
        <v>220141</v>
      </c>
      <c r="G623" s="5">
        <v>432</v>
      </c>
      <c r="H623" s="1">
        <v>2506</v>
      </c>
      <c r="I623" s="5">
        <f>+Tabla2[[#This Row],[15 VEN]]+Tabla2[[#This Row],[15 AP]]</f>
        <v>2938</v>
      </c>
      <c r="J623" s="5">
        <v>0</v>
      </c>
      <c r="K623" s="1">
        <v>0</v>
      </c>
      <c r="L623" s="5">
        <f>+Tabla2[[#This Row],[30 VEN.]]+Tabla2[[#This Row],[30 AP]]</f>
        <v>0</v>
      </c>
      <c r="M623" s="5">
        <v>3683</v>
      </c>
      <c r="N623" s="1">
        <v>106</v>
      </c>
      <c r="O623" s="5">
        <f>+Tabla2[[#This Row],[45 VEN.]]+Tabla2[[#This Row],[45 AP]]</f>
        <v>3789</v>
      </c>
      <c r="P623" s="2">
        <f>+Tabla2[[#This Row],[45 TOT]]+Tabla2[[#This Row],[30 TOT ]]+Tabla2[[#This Row],[15 TOT]]+Tabla2[[#This Row],[10 TOT]]</f>
        <v>226868</v>
      </c>
      <c r="Q623" s="5">
        <v>0</v>
      </c>
      <c r="R623" s="5">
        <v>0</v>
      </c>
      <c r="S623" s="5">
        <v>0</v>
      </c>
      <c r="T623" s="4"/>
      <c r="U623" s="4"/>
      <c r="V623" s="4"/>
      <c r="W623" s="4"/>
    </row>
    <row r="624" spans="1:23" x14ac:dyDescent="0.25">
      <c r="A624" s="7">
        <v>2019</v>
      </c>
      <c r="B624" s="4" t="s">
        <v>40</v>
      </c>
      <c r="C624" s="4" t="s">
        <v>21</v>
      </c>
      <c r="D624" s="5">
        <v>3726</v>
      </c>
      <c r="E624" s="1">
        <v>397</v>
      </c>
      <c r="F624" s="5">
        <f>+Tabla2[[#This Row],[10 VEN.]]+Tabla2[[#This Row],[10 AP]]</f>
        <v>4123</v>
      </c>
      <c r="G624" s="5">
        <v>7</v>
      </c>
      <c r="H624" s="1">
        <v>85</v>
      </c>
      <c r="I624" s="5">
        <f>+Tabla2[[#This Row],[15 VEN]]+Tabla2[[#This Row],[15 AP]]</f>
        <v>92</v>
      </c>
      <c r="J624" s="5">
        <v>0</v>
      </c>
      <c r="K624" s="1">
        <v>0</v>
      </c>
      <c r="L624" s="5">
        <f>+Tabla2[[#This Row],[30 VEN.]]+Tabla2[[#This Row],[30 AP]]</f>
        <v>0</v>
      </c>
      <c r="M624" s="5">
        <v>0</v>
      </c>
      <c r="N624" s="1">
        <v>30</v>
      </c>
      <c r="O624" s="5">
        <f>+Tabla2[[#This Row],[45 VEN.]]+Tabla2[[#This Row],[45 AP]]</f>
        <v>30</v>
      </c>
      <c r="P624" s="2">
        <f>+Tabla2[[#This Row],[45 TOT]]+Tabla2[[#This Row],[30 TOT ]]+Tabla2[[#This Row],[15 TOT]]+Tabla2[[#This Row],[10 TOT]]</f>
        <v>4245</v>
      </c>
      <c r="Q624" s="5">
        <v>0</v>
      </c>
      <c r="R624" s="5">
        <v>0</v>
      </c>
      <c r="S624" s="5">
        <v>0</v>
      </c>
      <c r="T624" s="4"/>
      <c r="U624" s="4"/>
      <c r="V624" s="4"/>
      <c r="W624" s="4"/>
    </row>
    <row r="625" spans="1:23" x14ac:dyDescent="0.25">
      <c r="A625" s="7">
        <v>2019</v>
      </c>
      <c r="B625" s="4" t="s">
        <v>40</v>
      </c>
      <c r="C625" s="4" t="s">
        <v>30</v>
      </c>
      <c r="D625" s="5">
        <v>37815</v>
      </c>
      <c r="E625" s="1">
        <v>1036</v>
      </c>
      <c r="F625" s="5">
        <f>+Tabla2[[#This Row],[10 VEN.]]+Tabla2[[#This Row],[10 AP]]</f>
        <v>38851</v>
      </c>
      <c r="G625" s="5">
        <v>61</v>
      </c>
      <c r="H625" s="1">
        <v>140</v>
      </c>
      <c r="I625" s="5">
        <f>+Tabla2[[#This Row],[15 VEN]]+Tabla2[[#This Row],[15 AP]]</f>
        <v>201</v>
      </c>
      <c r="J625" s="5">
        <v>0</v>
      </c>
      <c r="K625" s="1">
        <v>0</v>
      </c>
      <c r="L625" s="5">
        <f>+Tabla2[[#This Row],[30 VEN.]]+Tabla2[[#This Row],[30 AP]]</f>
        <v>0</v>
      </c>
      <c r="M625" s="5">
        <v>892</v>
      </c>
      <c r="N625" s="1">
        <v>483</v>
      </c>
      <c r="O625" s="5">
        <f>+Tabla2[[#This Row],[45 VEN.]]+Tabla2[[#This Row],[45 AP]]</f>
        <v>1375</v>
      </c>
      <c r="P625" s="2">
        <f>+Tabla2[[#This Row],[45 TOT]]+Tabla2[[#This Row],[30 TOT ]]+Tabla2[[#This Row],[15 TOT]]+Tabla2[[#This Row],[10 TOT]]</f>
        <v>40427</v>
      </c>
      <c r="Q625" s="5">
        <v>343</v>
      </c>
      <c r="R625" s="5">
        <v>0</v>
      </c>
      <c r="S625" s="5">
        <v>343</v>
      </c>
      <c r="T625" s="4"/>
      <c r="U625" s="4"/>
      <c r="V625" s="4"/>
      <c r="W625" s="4"/>
    </row>
    <row r="626" spans="1:23" x14ac:dyDescent="0.25">
      <c r="A626" s="7">
        <v>2019</v>
      </c>
      <c r="B626" s="4" t="s">
        <v>40</v>
      </c>
      <c r="C626" s="4" t="s">
        <v>13</v>
      </c>
      <c r="D626" s="5">
        <v>31736</v>
      </c>
      <c r="E626" s="1">
        <v>326</v>
      </c>
      <c r="F626" s="5">
        <f>+Tabla2[[#This Row],[10 VEN.]]+Tabla2[[#This Row],[10 AP]]</f>
        <v>32062</v>
      </c>
      <c r="G626" s="5">
        <v>31</v>
      </c>
      <c r="H626" s="1">
        <v>400</v>
      </c>
      <c r="I626" s="5">
        <f>+Tabla2[[#This Row],[15 VEN]]+Tabla2[[#This Row],[15 AP]]</f>
        <v>431</v>
      </c>
      <c r="J626" s="5">
        <v>0</v>
      </c>
      <c r="K626" s="1">
        <v>6</v>
      </c>
      <c r="L626" s="5">
        <f>+Tabla2[[#This Row],[30 VEN.]]+Tabla2[[#This Row],[30 AP]]</f>
        <v>6</v>
      </c>
      <c r="M626" s="5">
        <v>318</v>
      </c>
      <c r="N626" s="1">
        <v>89</v>
      </c>
      <c r="O626" s="5">
        <f>+Tabla2[[#This Row],[45 VEN.]]+Tabla2[[#This Row],[45 AP]]</f>
        <v>407</v>
      </c>
      <c r="P626" s="2">
        <f>+Tabla2[[#This Row],[45 TOT]]+Tabla2[[#This Row],[30 TOT ]]+Tabla2[[#This Row],[15 TOT]]+Tabla2[[#This Row],[10 TOT]]</f>
        <v>32906</v>
      </c>
      <c r="Q626" s="5">
        <v>404</v>
      </c>
      <c r="R626" s="5">
        <v>478</v>
      </c>
      <c r="S626" s="5">
        <v>882</v>
      </c>
      <c r="T626" s="4"/>
      <c r="U626" s="4"/>
      <c r="V626" s="4"/>
      <c r="W626" s="4"/>
    </row>
    <row r="627" spans="1:23" x14ac:dyDescent="0.25">
      <c r="A627" s="7">
        <v>2019</v>
      </c>
      <c r="B627" s="4" t="s">
        <v>40</v>
      </c>
      <c r="C627" s="4" t="s">
        <v>18</v>
      </c>
      <c r="D627" s="5">
        <v>138550</v>
      </c>
      <c r="E627" s="1">
        <v>2226</v>
      </c>
      <c r="F627" s="5">
        <f>+Tabla2[[#This Row],[10 VEN.]]+Tabla2[[#This Row],[10 AP]]</f>
        <v>140776</v>
      </c>
      <c r="G627" s="5">
        <v>55</v>
      </c>
      <c r="H627" s="1">
        <v>177</v>
      </c>
      <c r="I627" s="5">
        <f>+Tabla2[[#This Row],[15 VEN]]+Tabla2[[#This Row],[15 AP]]</f>
        <v>232</v>
      </c>
      <c r="J627" s="5">
        <v>0</v>
      </c>
      <c r="K627" s="1">
        <v>19</v>
      </c>
      <c r="L627" s="5">
        <f>+Tabla2[[#This Row],[30 VEN.]]+Tabla2[[#This Row],[30 AP]]</f>
        <v>19</v>
      </c>
      <c r="M627" s="5">
        <v>1630</v>
      </c>
      <c r="N627" s="1">
        <v>27</v>
      </c>
      <c r="O627" s="5">
        <f>+Tabla2[[#This Row],[45 VEN.]]+Tabla2[[#This Row],[45 AP]]</f>
        <v>1657</v>
      </c>
      <c r="P627" s="2">
        <f>+Tabla2[[#This Row],[45 TOT]]+Tabla2[[#This Row],[30 TOT ]]+Tabla2[[#This Row],[15 TOT]]+Tabla2[[#This Row],[10 TOT]]</f>
        <v>142684</v>
      </c>
      <c r="Q627" s="5">
        <v>38</v>
      </c>
      <c r="R627" s="5">
        <v>4</v>
      </c>
      <c r="S627" s="5">
        <v>42</v>
      </c>
      <c r="T627" s="4"/>
      <c r="U627" s="4"/>
      <c r="V627" s="4"/>
      <c r="W627" s="4"/>
    </row>
    <row r="628" spans="1:23" x14ac:dyDescent="0.25">
      <c r="A628" s="7">
        <v>2019</v>
      </c>
      <c r="B628" s="4" t="s">
        <v>40</v>
      </c>
      <c r="C628" s="4" t="s">
        <v>27</v>
      </c>
      <c r="D628" s="5">
        <v>98731</v>
      </c>
      <c r="E628" s="1">
        <v>373</v>
      </c>
      <c r="F628" s="5">
        <f>+Tabla2[[#This Row],[10 VEN.]]+Tabla2[[#This Row],[10 AP]]</f>
        <v>99104</v>
      </c>
      <c r="G628" s="5">
        <v>22</v>
      </c>
      <c r="H628" s="1">
        <v>256</v>
      </c>
      <c r="I628" s="5">
        <f>+Tabla2[[#This Row],[15 VEN]]+Tabla2[[#This Row],[15 AP]]</f>
        <v>278</v>
      </c>
      <c r="J628" s="5">
        <v>0</v>
      </c>
      <c r="K628" s="1">
        <v>36</v>
      </c>
      <c r="L628" s="5">
        <f>+Tabla2[[#This Row],[30 VEN.]]+Tabla2[[#This Row],[30 AP]]</f>
        <v>36</v>
      </c>
      <c r="M628" s="5">
        <v>1077</v>
      </c>
      <c r="N628" s="1">
        <v>17</v>
      </c>
      <c r="O628" s="5">
        <f>+Tabla2[[#This Row],[45 VEN.]]+Tabla2[[#This Row],[45 AP]]</f>
        <v>1094</v>
      </c>
      <c r="P628" s="2">
        <f>+Tabla2[[#This Row],[45 TOT]]+Tabla2[[#This Row],[30 TOT ]]+Tabla2[[#This Row],[15 TOT]]+Tabla2[[#This Row],[10 TOT]]</f>
        <v>100512</v>
      </c>
      <c r="Q628" s="5">
        <v>75</v>
      </c>
      <c r="R628" s="5">
        <v>557</v>
      </c>
      <c r="S628" s="5">
        <v>632</v>
      </c>
      <c r="T628" s="4"/>
      <c r="U628" s="4"/>
      <c r="V628" s="4"/>
      <c r="W628" s="4"/>
    </row>
    <row r="629" spans="1:23" x14ac:dyDescent="0.25">
      <c r="A629" s="7">
        <v>2019</v>
      </c>
      <c r="B629" s="4" t="s">
        <v>40</v>
      </c>
      <c r="C629" s="4" t="s">
        <v>5</v>
      </c>
      <c r="D629" s="5">
        <v>24864</v>
      </c>
      <c r="E629" s="1">
        <v>38345</v>
      </c>
      <c r="F629" s="5">
        <f>+Tabla2[[#This Row],[10 VEN.]]+Tabla2[[#This Row],[10 AP]]</f>
        <v>63209</v>
      </c>
      <c r="G629" s="5">
        <v>43</v>
      </c>
      <c r="H629" s="1">
        <v>537</v>
      </c>
      <c r="I629" s="5">
        <f>+Tabla2[[#This Row],[15 VEN]]+Tabla2[[#This Row],[15 AP]]</f>
        <v>580</v>
      </c>
      <c r="J629" s="5">
        <v>0</v>
      </c>
      <c r="K629" s="1">
        <v>0</v>
      </c>
      <c r="L629" s="5">
        <f>+Tabla2[[#This Row],[30 VEN.]]+Tabla2[[#This Row],[30 AP]]</f>
        <v>0</v>
      </c>
      <c r="M629" s="5">
        <v>433</v>
      </c>
      <c r="N629" s="1">
        <v>139</v>
      </c>
      <c r="O629" s="5">
        <f>+Tabla2[[#This Row],[45 VEN.]]+Tabla2[[#This Row],[45 AP]]</f>
        <v>572</v>
      </c>
      <c r="P629" s="2">
        <f>+Tabla2[[#This Row],[45 TOT]]+Tabla2[[#This Row],[30 TOT ]]+Tabla2[[#This Row],[15 TOT]]+Tabla2[[#This Row],[10 TOT]]</f>
        <v>64361</v>
      </c>
      <c r="Q629" s="5">
        <v>223</v>
      </c>
      <c r="R629" s="5">
        <v>0</v>
      </c>
      <c r="S629" s="5">
        <v>223</v>
      </c>
      <c r="T629" s="4"/>
      <c r="U629" s="4"/>
      <c r="V629" s="4"/>
      <c r="W629" s="4"/>
    </row>
    <row r="630" spans="1:23" x14ac:dyDescent="0.25">
      <c r="A630" s="7">
        <v>2019</v>
      </c>
      <c r="B630" s="4" t="s">
        <v>40</v>
      </c>
      <c r="C630" s="4" t="s">
        <v>9</v>
      </c>
      <c r="D630" s="5">
        <v>183366</v>
      </c>
      <c r="E630" s="1">
        <v>569</v>
      </c>
      <c r="F630" s="5">
        <f>+Tabla2[[#This Row],[10 VEN.]]+Tabla2[[#This Row],[10 AP]]</f>
        <v>183935</v>
      </c>
      <c r="G630" s="5">
        <v>269</v>
      </c>
      <c r="H630" s="1">
        <v>635</v>
      </c>
      <c r="I630" s="5">
        <f>+Tabla2[[#This Row],[15 VEN]]+Tabla2[[#This Row],[15 AP]]</f>
        <v>904</v>
      </c>
      <c r="J630" s="5">
        <v>0</v>
      </c>
      <c r="K630" s="1">
        <v>12</v>
      </c>
      <c r="L630" s="5">
        <f>+Tabla2[[#This Row],[30 VEN.]]+Tabla2[[#This Row],[30 AP]]</f>
        <v>12</v>
      </c>
      <c r="M630" s="5">
        <v>3165</v>
      </c>
      <c r="N630" s="1">
        <v>156</v>
      </c>
      <c r="O630" s="5">
        <f>+Tabla2[[#This Row],[45 VEN.]]+Tabla2[[#This Row],[45 AP]]</f>
        <v>3321</v>
      </c>
      <c r="P630" s="2">
        <f>+Tabla2[[#This Row],[45 TOT]]+Tabla2[[#This Row],[30 TOT ]]+Tabla2[[#This Row],[15 TOT]]+Tabla2[[#This Row],[10 TOT]]</f>
        <v>188172</v>
      </c>
      <c r="Q630" s="5">
        <v>856</v>
      </c>
      <c r="R630" s="5">
        <v>21</v>
      </c>
      <c r="S630" s="5">
        <v>877</v>
      </c>
      <c r="T630" s="4"/>
      <c r="U630" s="4"/>
      <c r="V630" s="4"/>
      <c r="W630" s="4"/>
    </row>
    <row r="631" spans="1:23" x14ac:dyDescent="0.25">
      <c r="A631" s="7">
        <v>2019</v>
      </c>
      <c r="B631" s="4" t="s">
        <v>40</v>
      </c>
      <c r="C631" s="4" t="s">
        <v>15</v>
      </c>
      <c r="D631" s="5">
        <v>66113</v>
      </c>
      <c r="E631" s="1">
        <v>1265</v>
      </c>
      <c r="F631" s="5">
        <f>+Tabla2[[#This Row],[10 VEN.]]+Tabla2[[#This Row],[10 AP]]</f>
        <v>67378</v>
      </c>
      <c r="G631" s="5">
        <v>43</v>
      </c>
      <c r="H631" s="1">
        <v>349</v>
      </c>
      <c r="I631" s="5">
        <f>+Tabla2[[#This Row],[15 VEN]]+Tabla2[[#This Row],[15 AP]]</f>
        <v>392</v>
      </c>
      <c r="J631" s="5">
        <v>0</v>
      </c>
      <c r="K631" s="1">
        <v>34</v>
      </c>
      <c r="L631" s="5">
        <f>+Tabla2[[#This Row],[30 VEN.]]+Tabla2[[#This Row],[30 AP]]</f>
        <v>34</v>
      </c>
      <c r="M631" s="5">
        <v>120</v>
      </c>
      <c r="N631" s="1">
        <v>22</v>
      </c>
      <c r="O631" s="5">
        <f>+Tabla2[[#This Row],[45 VEN.]]+Tabla2[[#This Row],[45 AP]]</f>
        <v>142</v>
      </c>
      <c r="P631" s="2">
        <f>+Tabla2[[#This Row],[45 TOT]]+Tabla2[[#This Row],[30 TOT ]]+Tabla2[[#This Row],[15 TOT]]+Tabla2[[#This Row],[10 TOT]]</f>
        <v>67946</v>
      </c>
      <c r="Q631" s="5">
        <v>47</v>
      </c>
      <c r="R631" s="5">
        <v>257</v>
      </c>
      <c r="S631" s="5">
        <v>304</v>
      </c>
      <c r="T631" s="4"/>
      <c r="U631" s="4"/>
      <c r="V631" s="4"/>
      <c r="W631" s="4"/>
    </row>
    <row r="632" spans="1:23" x14ac:dyDescent="0.25">
      <c r="A632" s="7">
        <v>2019</v>
      </c>
      <c r="B632" s="4" t="s">
        <v>40</v>
      </c>
      <c r="C632" s="4" t="s">
        <v>17</v>
      </c>
      <c r="D632" s="5">
        <v>65890</v>
      </c>
      <c r="E632" s="1">
        <v>11847</v>
      </c>
      <c r="F632" s="5">
        <f>+Tabla2[[#This Row],[10 VEN.]]+Tabla2[[#This Row],[10 AP]]</f>
        <v>77737</v>
      </c>
      <c r="G632" s="5">
        <v>15</v>
      </c>
      <c r="H632" s="1">
        <v>241</v>
      </c>
      <c r="I632" s="5">
        <f>+Tabla2[[#This Row],[15 VEN]]+Tabla2[[#This Row],[15 AP]]</f>
        <v>256</v>
      </c>
      <c r="J632" s="5">
        <v>2</v>
      </c>
      <c r="K632" s="1">
        <v>22</v>
      </c>
      <c r="L632" s="5">
        <f>+Tabla2[[#This Row],[30 VEN.]]+Tabla2[[#This Row],[30 AP]]</f>
        <v>24</v>
      </c>
      <c r="M632" s="5">
        <v>1646</v>
      </c>
      <c r="N632" s="1">
        <v>395</v>
      </c>
      <c r="O632" s="5">
        <f>+Tabla2[[#This Row],[45 VEN.]]+Tabla2[[#This Row],[45 AP]]</f>
        <v>2041</v>
      </c>
      <c r="P632" s="2">
        <f>+Tabla2[[#This Row],[45 TOT]]+Tabla2[[#This Row],[30 TOT ]]+Tabla2[[#This Row],[15 TOT]]+Tabla2[[#This Row],[10 TOT]]</f>
        <v>80058</v>
      </c>
      <c r="Q632" s="5">
        <v>478</v>
      </c>
      <c r="R632" s="5">
        <v>3</v>
      </c>
      <c r="S632" s="5">
        <v>481</v>
      </c>
      <c r="T632" s="4"/>
      <c r="U632" s="4"/>
      <c r="V632" s="4"/>
      <c r="W632" s="4"/>
    </row>
    <row r="633" spans="1:23" x14ac:dyDescent="0.25">
      <c r="A633" s="7">
        <v>2019</v>
      </c>
      <c r="B633" s="4" t="s">
        <v>40</v>
      </c>
      <c r="C633" s="4" t="s">
        <v>6</v>
      </c>
      <c r="D633" s="5">
        <v>224002</v>
      </c>
      <c r="E633" s="1">
        <v>16023</v>
      </c>
      <c r="F633" s="5">
        <f>+Tabla2[[#This Row],[10 VEN.]]+Tabla2[[#This Row],[10 AP]]</f>
        <v>240025</v>
      </c>
      <c r="G633" s="5">
        <v>30</v>
      </c>
      <c r="H633" s="1">
        <v>713</v>
      </c>
      <c r="I633" s="5">
        <f>+Tabla2[[#This Row],[15 VEN]]+Tabla2[[#This Row],[15 AP]]</f>
        <v>743</v>
      </c>
      <c r="J633" s="5">
        <v>0</v>
      </c>
      <c r="K633" s="1">
        <v>0</v>
      </c>
      <c r="L633" s="5">
        <f>+Tabla2[[#This Row],[30 VEN.]]+Tabla2[[#This Row],[30 AP]]</f>
        <v>0</v>
      </c>
      <c r="M633" s="5">
        <v>1192</v>
      </c>
      <c r="N633" s="1">
        <v>146</v>
      </c>
      <c r="O633" s="5">
        <f>+Tabla2[[#This Row],[45 VEN.]]+Tabla2[[#This Row],[45 AP]]</f>
        <v>1338</v>
      </c>
      <c r="P633" s="2">
        <f>+Tabla2[[#This Row],[45 TOT]]+Tabla2[[#This Row],[30 TOT ]]+Tabla2[[#This Row],[15 TOT]]+Tabla2[[#This Row],[10 TOT]]</f>
        <v>242106</v>
      </c>
      <c r="Q633" s="5">
        <v>1147</v>
      </c>
      <c r="R633" s="5">
        <v>621</v>
      </c>
      <c r="S633" s="5">
        <v>1768</v>
      </c>
      <c r="T633" s="4"/>
      <c r="U633" s="4"/>
      <c r="V633" s="4"/>
      <c r="W633" s="4"/>
    </row>
    <row r="634" spans="1:23" x14ac:dyDescent="0.25">
      <c r="A634" s="7">
        <v>2019</v>
      </c>
      <c r="B634" s="4" t="s">
        <v>40</v>
      </c>
      <c r="C634" s="4" t="s">
        <v>64</v>
      </c>
      <c r="D634" s="5">
        <v>84306</v>
      </c>
      <c r="E634" s="1">
        <v>130</v>
      </c>
      <c r="F634" s="5">
        <f>+Tabla2[[#This Row],[10 VEN.]]+Tabla2[[#This Row],[10 AP]]</f>
        <v>84436</v>
      </c>
      <c r="G634" s="5">
        <v>89</v>
      </c>
      <c r="H634" s="1">
        <v>769</v>
      </c>
      <c r="I634" s="5">
        <f>+Tabla2[[#This Row],[15 VEN]]+Tabla2[[#This Row],[15 AP]]</f>
        <v>858</v>
      </c>
      <c r="J634" s="5">
        <v>1</v>
      </c>
      <c r="K634" s="1">
        <v>25</v>
      </c>
      <c r="L634" s="5">
        <f>+Tabla2[[#This Row],[30 VEN.]]+Tabla2[[#This Row],[30 AP]]</f>
        <v>26</v>
      </c>
      <c r="M634" s="5">
        <v>1184</v>
      </c>
      <c r="N634" s="1">
        <v>49</v>
      </c>
      <c r="O634" s="5">
        <f>+Tabla2[[#This Row],[45 VEN.]]+Tabla2[[#This Row],[45 AP]]</f>
        <v>1233</v>
      </c>
      <c r="P634" s="2">
        <f>+Tabla2[[#This Row],[45 TOT]]+Tabla2[[#This Row],[30 TOT ]]+Tabla2[[#This Row],[15 TOT]]+Tabla2[[#This Row],[10 TOT]]</f>
        <v>86553</v>
      </c>
      <c r="Q634" s="5">
        <v>2</v>
      </c>
      <c r="R634" s="5">
        <v>1</v>
      </c>
      <c r="S634" s="5">
        <v>3</v>
      </c>
      <c r="T634" s="4"/>
      <c r="U634" s="4"/>
      <c r="V634" s="4"/>
      <c r="W634" s="4"/>
    </row>
    <row r="635" spans="1:23" x14ac:dyDescent="0.25">
      <c r="A635" s="7">
        <v>2019</v>
      </c>
      <c r="B635" s="4" t="s">
        <v>40</v>
      </c>
      <c r="C635" s="4" t="s">
        <v>7</v>
      </c>
      <c r="D635" s="5">
        <v>61762</v>
      </c>
      <c r="E635" s="1">
        <v>158</v>
      </c>
      <c r="F635" s="5">
        <f>+Tabla2[[#This Row],[10 VEN.]]+Tabla2[[#This Row],[10 AP]]</f>
        <v>61920</v>
      </c>
      <c r="G635" s="5">
        <v>382</v>
      </c>
      <c r="H635" s="1">
        <v>2221</v>
      </c>
      <c r="I635" s="5">
        <f>+Tabla2[[#This Row],[15 VEN]]+Tabla2[[#This Row],[15 AP]]</f>
        <v>2603</v>
      </c>
      <c r="J635" s="5">
        <v>0</v>
      </c>
      <c r="K635" s="1">
        <v>13</v>
      </c>
      <c r="L635" s="5">
        <f>+Tabla2[[#This Row],[30 VEN.]]+Tabla2[[#This Row],[30 AP]]</f>
        <v>13</v>
      </c>
      <c r="M635" s="5">
        <v>2849</v>
      </c>
      <c r="N635" s="1">
        <v>453</v>
      </c>
      <c r="O635" s="5">
        <f>+Tabla2[[#This Row],[45 VEN.]]+Tabla2[[#This Row],[45 AP]]</f>
        <v>3302</v>
      </c>
      <c r="P635" s="2">
        <f>+Tabla2[[#This Row],[45 TOT]]+Tabla2[[#This Row],[30 TOT ]]+Tabla2[[#This Row],[15 TOT]]+Tabla2[[#This Row],[10 TOT]]</f>
        <v>67838</v>
      </c>
      <c r="Q635" s="5">
        <v>11</v>
      </c>
      <c r="R635" s="5">
        <v>0</v>
      </c>
      <c r="S635" s="5">
        <v>11</v>
      </c>
      <c r="T635" s="4"/>
      <c r="U635" s="4"/>
      <c r="V635" s="4"/>
      <c r="W635" s="4"/>
    </row>
    <row r="636" spans="1:23" x14ac:dyDescent="0.25">
      <c r="A636" s="7">
        <v>2019</v>
      </c>
      <c r="B636" s="4" t="s">
        <v>40</v>
      </c>
      <c r="C636" s="4" t="s">
        <v>23</v>
      </c>
      <c r="D636" s="5">
        <v>15930</v>
      </c>
      <c r="E636" s="1">
        <v>92</v>
      </c>
      <c r="F636" s="5">
        <f>+Tabla2[[#This Row],[10 VEN.]]+Tabla2[[#This Row],[10 AP]]</f>
        <v>16022</v>
      </c>
      <c r="G636" s="5">
        <v>0</v>
      </c>
      <c r="H636" s="1">
        <v>0</v>
      </c>
      <c r="I636" s="5">
        <f>+Tabla2[[#This Row],[15 VEN]]+Tabla2[[#This Row],[15 AP]]</f>
        <v>0</v>
      </c>
      <c r="J636" s="5">
        <v>0</v>
      </c>
      <c r="K636" s="1">
        <v>0</v>
      </c>
      <c r="L636" s="5">
        <f>+Tabla2[[#This Row],[30 VEN.]]+Tabla2[[#This Row],[30 AP]]</f>
        <v>0</v>
      </c>
      <c r="M636" s="5">
        <v>370</v>
      </c>
      <c r="N636" s="1">
        <v>2</v>
      </c>
      <c r="O636" s="5">
        <f>+Tabla2[[#This Row],[45 VEN.]]+Tabla2[[#This Row],[45 AP]]</f>
        <v>372</v>
      </c>
      <c r="P636" s="2">
        <f>+Tabla2[[#This Row],[45 TOT]]+Tabla2[[#This Row],[30 TOT ]]+Tabla2[[#This Row],[15 TOT]]+Tabla2[[#This Row],[10 TOT]]</f>
        <v>16394</v>
      </c>
      <c r="Q636" s="5">
        <v>2909</v>
      </c>
      <c r="R636" s="5">
        <v>1461</v>
      </c>
      <c r="S636" s="5">
        <v>4370</v>
      </c>
      <c r="T636" s="4"/>
      <c r="U636" s="4"/>
      <c r="V636" s="4"/>
      <c r="W636" s="4"/>
    </row>
    <row r="637" spans="1:23" x14ac:dyDescent="0.25">
      <c r="A637" s="7">
        <v>2019</v>
      </c>
      <c r="B637" s="4" t="s">
        <v>40</v>
      </c>
      <c r="C637" s="4" t="s">
        <v>10</v>
      </c>
      <c r="D637" s="5">
        <v>2855</v>
      </c>
      <c r="E637" s="1">
        <v>0</v>
      </c>
      <c r="F637" s="5">
        <f>+Tabla2[[#This Row],[10 VEN.]]+Tabla2[[#This Row],[10 AP]]</f>
        <v>2855</v>
      </c>
      <c r="G637" s="5">
        <v>10</v>
      </c>
      <c r="H637" s="1">
        <v>0</v>
      </c>
      <c r="I637" s="5">
        <f>+Tabla2[[#This Row],[15 VEN]]+Tabla2[[#This Row],[15 AP]]</f>
        <v>10</v>
      </c>
      <c r="J637" s="5">
        <v>0</v>
      </c>
      <c r="K637" s="1">
        <v>0</v>
      </c>
      <c r="L637" s="5">
        <f>+Tabla2[[#This Row],[30 VEN.]]+Tabla2[[#This Row],[30 AP]]</f>
        <v>0</v>
      </c>
      <c r="M637" s="5">
        <v>7</v>
      </c>
      <c r="N637" s="1">
        <v>0</v>
      </c>
      <c r="O637" s="5">
        <f>+Tabla2[[#This Row],[45 VEN.]]+Tabla2[[#This Row],[45 AP]]</f>
        <v>7</v>
      </c>
      <c r="P637" s="2">
        <f>+Tabla2[[#This Row],[45 TOT]]+Tabla2[[#This Row],[30 TOT ]]+Tabla2[[#This Row],[15 TOT]]+Tabla2[[#This Row],[10 TOT]]</f>
        <v>2872</v>
      </c>
      <c r="Q637" s="5">
        <v>0</v>
      </c>
      <c r="R637" s="5">
        <v>0</v>
      </c>
      <c r="S637" s="5">
        <v>0</v>
      </c>
      <c r="T637" s="4"/>
      <c r="U637" s="4"/>
      <c r="V637" s="4"/>
      <c r="W637" s="4"/>
    </row>
    <row r="638" spans="1:23" x14ac:dyDescent="0.25">
      <c r="A638" s="7">
        <v>2019</v>
      </c>
      <c r="B638" s="4" t="s">
        <v>40</v>
      </c>
      <c r="C638" s="4" t="s">
        <v>3</v>
      </c>
      <c r="D638" s="5">
        <v>12569</v>
      </c>
      <c r="E638" s="1">
        <v>118</v>
      </c>
      <c r="F638" s="5">
        <f>+Tabla2[[#This Row],[10 VEN.]]+Tabla2[[#This Row],[10 AP]]</f>
        <v>12687</v>
      </c>
      <c r="G638" s="5">
        <v>82</v>
      </c>
      <c r="H638" s="1">
        <v>1729</v>
      </c>
      <c r="I638" s="5">
        <f>+Tabla2[[#This Row],[15 VEN]]+Tabla2[[#This Row],[15 AP]]</f>
        <v>1811</v>
      </c>
      <c r="J638" s="5">
        <v>0</v>
      </c>
      <c r="K638" s="1">
        <v>0</v>
      </c>
      <c r="L638" s="5">
        <f>+Tabla2[[#This Row],[30 VEN.]]+Tabla2[[#This Row],[30 AP]]</f>
        <v>0</v>
      </c>
      <c r="M638" s="5">
        <v>0</v>
      </c>
      <c r="N638" s="1">
        <v>0</v>
      </c>
      <c r="O638" s="5">
        <f>+Tabla2[[#This Row],[45 VEN.]]+Tabla2[[#This Row],[45 AP]]</f>
        <v>0</v>
      </c>
      <c r="P638" s="2">
        <f>+Tabla2[[#This Row],[45 TOT]]+Tabla2[[#This Row],[30 TOT ]]+Tabla2[[#This Row],[15 TOT]]+Tabla2[[#This Row],[10 TOT]]</f>
        <v>14498</v>
      </c>
      <c r="Q638" s="5">
        <v>0</v>
      </c>
      <c r="R638" s="5">
        <v>0</v>
      </c>
      <c r="S638" s="5">
        <v>0</v>
      </c>
      <c r="T638" s="4"/>
      <c r="U638" s="4"/>
      <c r="V638" s="4"/>
      <c r="W638" s="4"/>
    </row>
    <row r="639" spans="1:23" x14ac:dyDescent="0.25">
      <c r="A639" s="7">
        <v>2019</v>
      </c>
      <c r="B639" s="4" t="s">
        <v>40</v>
      </c>
      <c r="C639" s="4" t="s">
        <v>24</v>
      </c>
      <c r="D639" s="5">
        <v>0</v>
      </c>
      <c r="E639" s="1">
        <v>0</v>
      </c>
      <c r="F639" s="5">
        <f>+Tabla2[[#This Row],[10 VEN.]]+Tabla2[[#This Row],[10 AP]]</f>
        <v>0</v>
      </c>
      <c r="G639" s="5">
        <v>0</v>
      </c>
      <c r="H639" s="1">
        <v>0</v>
      </c>
      <c r="I639" s="5">
        <f>+Tabla2[[#This Row],[15 VEN]]+Tabla2[[#This Row],[15 AP]]</f>
        <v>0</v>
      </c>
      <c r="J639" s="5">
        <v>0</v>
      </c>
      <c r="K639" s="1">
        <v>0</v>
      </c>
      <c r="L639" s="5">
        <f>+Tabla2[[#This Row],[30 VEN.]]+Tabla2[[#This Row],[30 AP]]</f>
        <v>0</v>
      </c>
      <c r="M639" s="5">
        <v>225</v>
      </c>
      <c r="N639" s="1">
        <v>0</v>
      </c>
      <c r="O639" s="5">
        <f>+Tabla2[[#This Row],[45 VEN.]]+Tabla2[[#This Row],[45 AP]]</f>
        <v>225</v>
      </c>
      <c r="P639" s="2">
        <f>+Tabla2[[#This Row],[45 TOT]]+Tabla2[[#This Row],[30 TOT ]]+Tabla2[[#This Row],[15 TOT]]+Tabla2[[#This Row],[10 TOT]]</f>
        <v>225</v>
      </c>
      <c r="Q639" s="5"/>
      <c r="S639" s="5"/>
      <c r="T639" s="4"/>
      <c r="U639" s="4"/>
      <c r="V639" s="4"/>
      <c r="W639" s="4"/>
    </row>
    <row r="640" spans="1:23" x14ac:dyDescent="0.25">
      <c r="A640" s="7">
        <v>2019</v>
      </c>
      <c r="B640" s="4" t="s">
        <v>41</v>
      </c>
      <c r="C640" s="4" t="s">
        <v>8</v>
      </c>
      <c r="D640" s="5">
        <v>208392</v>
      </c>
      <c r="E640" s="1">
        <v>5498</v>
      </c>
      <c r="F640" s="5">
        <f>+Tabla2[[#This Row],[10 VEN.]]+Tabla2[[#This Row],[10 AP]]</f>
        <v>213890</v>
      </c>
      <c r="G640" s="5">
        <v>299</v>
      </c>
      <c r="H640" s="1">
        <v>635</v>
      </c>
      <c r="I640" s="5">
        <f>+Tabla2[[#This Row],[15 VEN]]+Tabla2[[#This Row],[15 AP]]</f>
        <v>934</v>
      </c>
      <c r="J640" s="5">
        <v>0</v>
      </c>
      <c r="K640" s="1">
        <v>0</v>
      </c>
      <c r="L640" s="5">
        <f>+Tabla2[[#This Row],[30 VEN.]]+Tabla2[[#This Row],[30 AP]]</f>
        <v>0</v>
      </c>
      <c r="M640" s="5">
        <v>1130</v>
      </c>
      <c r="N640" s="1">
        <v>8</v>
      </c>
      <c r="O640" s="5">
        <f>+Tabla2[[#This Row],[45 VEN.]]+Tabla2[[#This Row],[45 AP]]</f>
        <v>1138</v>
      </c>
      <c r="P640" s="2">
        <f>+Tabla2[[#This Row],[45 TOT]]+Tabla2[[#This Row],[30 TOT ]]+Tabla2[[#This Row],[15 TOT]]+Tabla2[[#This Row],[10 TOT]]</f>
        <v>215962</v>
      </c>
      <c r="Q640" s="5">
        <v>9983</v>
      </c>
      <c r="R640" s="5">
        <v>1243</v>
      </c>
      <c r="S640" s="5">
        <v>11226</v>
      </c>
      <c r="T640" s="4"/>
      <c r="U640" s="4"/>
      <c r="V640" s="4"/>
      <c r="W640" s="4"/>
    </row>
    <row r="641" spans="1:23" x14ac:dyDescent="0.25">
      <c r="A641" s="7">
        <v>2019</v>
      </c>
      <c r="B641" s="4" t="s">
        <v>41</v>
      </c>
      <c r="C641" s="4" t="s">
        <v>27</v>
      </c>
      <c r="D641" s="5">
        <v>168782</v>
      </c>
      <c r="E641" s="1">
        <v>3674</v>
      </c>
      <c r="F641" s="5">
        <f>+Tabla2[[#This Row],[10 VEN.]]+Tabla2[[#This Row],[10 AP]]</f>
        <v>172456</v>
      </c>
      <c r="G641" s="5">
        <v>6</v>
      </c>
      <c r="H641" s="1">
        <v>69</v>
      </c>
      <c r="I641" s="5">
        <f>+Tabla2[[#This Row],[15 VEN]]+Tabla2[[#This Row],[15 AP]]</f>
        <v>75</v>
      </c>
      <c r="J641" s="5">
        <v>0</v>
      </c>
      <c r="K641" s="1">
        <v>0</v>
      </c>
      <c r="L641" s="5">
        <f>+Tabla2[[#This Row],[30 VEN.]]+Tabla2[[#This Row],[30 AP]]</f>
        <v>0</v>
      </c>
      <c r="M641" s="5">
        <v>43</v>
      </c>
      <c r="N641" s="1">
        <v>20</v>
      </c>
      <c r="O641" s="5">
        <f>+Tabla2[[#This Row],[45 VEN.]]+Tabla2[[#This Row],[45 AP]]</f>
        <v>63</v>
      </c>
      <c r="P641" s="2">
        <f>+Tabla2[[#This Row],[45 TOT]]+Tabla2[[#This Row],[30 TOT ]]+Tabla2[[#This Row],[15 TOT]]+Tabla2[[#This Row],[10 TOT]]</f>
        <v>172594</v>
      </c>
      <c r="Q641" s="5">
        <v>0</v>
      </c>
      <c r="R641" s="5">
        <v>0</v>
      </c>
      <c r="S641" s="5">
        <v>0</v>
      </c>
      <c r="T641" s="4"/>
      <c r="U641" s="4"/>
      <c r="V641" s="4"/>
      <c r="W641" s="4"/>
    </row>
    <row r="642" spans="1:23" x14ac:dyDescent="0.25">
      <c r="A642" s="7">
        <v>2019</v>
      </c>
      <c r="B642" s="4" t="s">
        <v>41</v>
      </c>
      <c r="C642" s="4" t="s">
        <v>9</v>
      </c>
      <c r="D642" s="5">
        <v>82138</v>
      </c>
      <c r="E642" s="1">
        <v>3686</v>
      </c>
      <c r="F642" s="5">
        <f>+Tabla2[[#This Row],[10 VEN.]]+Tabla2[[#This Row],[10 AP]]</f>
        <v>85824</v>
      </c>
      <c r="G642" s="5">
        <v>41</v>
      </c>
      <c r="H642" s="1">
        <v>189</v>
      </c>
      <c r="I642" s="5">
        <f>+Tabla2[[#This Row],[15 VEN]]+Tabla2[[#This Row],[15 AP]]</f>
        <v>230</v>
      </c>
      <c r="J642" s="5">
        <v>0</v>
      </c>
      <c r="K642" s="1">
        <v>0</v>
      </c>
      <c r="L642" s="5">
        <f>+Tabla2[[#This Row],[30 VEN.]]+Tabla2[[#This Row],[30 AP]]</f>
        <v>0</v>
      </c>
      <c r="M642" s="5">
        <v>342</v>
      </c>
      <c r="N642" s="1">
        <v>14</v>
      </c>
      <c r="O642" s="5">
        <f>+Tabla2[[#This Row],[45 VEN.]]+Tabla2[[#This Row],[45 AP]]</f>
        <v>356</v>
      </c>
      <c r="P642" s="2">
        <f>+Tabla2[[#This Row],[45 TOT]]+Tabla2[[#This Row],[30 TOT ]]+Tabla2[[#This Row],[15 TOT]]+Tabla2[[#This Row],[10 TOT]]</f>
        <v>86410</v>
      </c>
      <c r="Q642" s="5">
        <v>587</v>
      </c>
      <c r="R642" s="5">
        <v>158</v>
      </c>
      <c r="S642" s="5">
        <v>745</v>
      </c>
      <c r="T642" s="4"/>
      <c r="U642" s="4"/>
      <c r="V642" s="4"/>
      <c r="W642" s="4"/>
    </row>
    <row r="643" spans="1:23" x14ac:dyDescent="0.25">
      <c r="A643" s="7">
        <v>2019</v>
      </c>
      <c r="B643" s="4" t="s">
        <v>41</v>
      </c>
      <c r="C643" s="4" t="s">
        <v>15</v>
      </c>
      <c r="D643" s="5">
        <v>56567</v>
      </c>
      <c r="E643" s="1">
        <v>4250</v>
      </c>
      <c r="F643" s="5">
        <f>+Tabla2[[#This Row],[10 VEN.]]+Tabla2[[#This Row],[10 AP]]</f>
        <v>60817</v>
      </c>
      <c r="G643" s="5">
        <v>45</v>
      </c>
      <c r="H643" s="1">
        <v>223</v>
      </c>
      <c r="I643" s="5">
        <f>+Tabla2[[#This Row],[15 VEN]]+Tabla2[[#This Row],[15 AP]]</f>
        <v>268</v>
      </c>
      <c r="J643" s="5">
        <v>0</v>
      </c>
      <c r="K643" s="1">
        <v>0</v>
      </c>
      <c r="L643" s="5">
        <f>+Tabla2[[#This Row],[30 VEN.]]+Tabla2[[#This Row],[30 AP]]</f>
        <v>0</v>
      </c>
      <c r="M643" s="5">
        <v>71</v>
      </c>
      <c r="N643" s="1">
        <v>6</v>
      </c>
      <c r="O643" s="5">
        <f>+Tabla2[[#This Row],[45 VEN.]]+Tabla2[[#This Row],[45 AP]]</f>
        <v>77</v>
      </c>
      <c r="P643" s="2">
        <f>+Tabla2[[#This Row],[45 TOT]]+Tabla2[[#This Row],[30 TOT ]]+Tabla2[[#This Row],[15 TOT]]+Tabla2[[#This Row],[10 TOT]]</f>
        <v>61162</v>
      </c>
      <c r="Q643" s="5">
        <v>178</v>
      </c>
      <c r="R643" s="5">
        <v>0</v>
      </c>
      <c r="S643" s="5">
        <v>178</v>
      </c>
      <c r="T643" s="4"/>
      <c r="U643" s="4"/>
      <c r="V643" s="4"/>
      <c r="W643" s="4"/>
    </row>
    <row r="644" spans="1:23" x14ac:dyDescent="0.25">
      <c r="A644" s="7">
        <v>2019</v>
      </c>
      <c r="B644" s="4" t="s">
        <v>41</v>
      </c>
      <c r="C644" s="4" t="s">
        <v>31</v>
      </c>
      <c r="D644" s="5">
        <v>98833</v>
      </c>
      <c r="E644" s="1">
        <v>5006</v>
      </c>
      <c r="F644" s="5">
        <f>+Tabla2[[#This Row],[10 VEN.]]+Tabla2[[#This Row],[10 AP]]</f>
        <v>103839</v>
      </c>
      <c r="G644" s="5">
        <v>159</v>
      </c>
      <c r="H644" s="1">
        <v>801</v>
      </c>
      <c r="I644" s="5">
        <f>+Tabla2[[#This Row],[15 VEN]]+Tabla2[[#This Row],[15 AP]]</f>
        <v>960</v>
      </c>
      <c r="J644" s="5">
        <v>0</v>
      </c>
      <c r="K644" s="1">
        <v>0</v>
      </c>
      <c r="L644" s="5">
        <f>+Tabla2[[#This Row],[30 VEN.]]+Tabla2[[#This Row],[30 AP]]</f>
        <v>0</v>
      </c>
      <c r="M644" s="5">
        <v>322</v>
      </c>
      <c r="N644" s="1">
        <v>40</v>
      </c>
      <c r="O644" s="5">
        <f>+Tabla2[[#This Row],[45 VEN.]]+Tabla2[[#This Row],[45 AP]]</f>
        <v>362</v>
      </c>
      <c r="P644" s="2">
        <f>+Tabla2[[#This Row],[45 TOT]]+Tabla2[[#This Row],[30 TOT ]]+Tabla2[[#This Row],[15 TOT]]+Tabla2[[#This Row],[10 TOT]]</f>
        <v>105161</v>
      </c>
      <c r="Q644" s="5">
        <v>0</v>
      </c>
      <c r="R644" s="5">
        <v>0</v>
      </c>
      <c r="S644" s="5">
        <v>0</v>
      </c>
      <c r="T644" s="4"/>
      <c r="U644" s="4"/>
      <c r="V644" s="4"/>
      <c r="W644" s="4"/>
    </row>
    <row r="645" spans="1:23" x14ac:dyDescent="0.25">
      <c r="A645" s="7">
        <v>2019</v>
      </c>
      <c r="B645" s="4" t="s">
        <v>41</v>
      </c>
      <c r="C645" s="4" t="s">
        <v>47</v>
      </c>
      <c r="D645" s="5">
        <v>46143</v>
      </c>
      <c r="E645" s="1">
        <v>2482</v>
      </c>
      <c r="F645" s="5">
        <f>+Tabla2[[#This Row],[10 VEN.]]+Tabla2[[#This Row],[10 AP]]</f>
        <v>48625</v>
      </c>
      <c r="G645" s="5">
        <v>106</v>
      </c>
      <c r="H645" s="1">
        <v>260</v>
      </c>
      <c r="I645" s="5">
        <f>+Tabla2[[#This Row],[15 VEN]]+Tabla2[[#This Row],[15 AP]]</f>
        <v>366</v>
      </c>
      <c r="J645" s="5">
        <v>0</v>
      </c>
      <c r="K645" s="1">
        <v>0</v>
      </c>
      <c r="L645" s="5">
        <f>+Tabla2[[#This Row],[30 VEN.]]+Tabla2[[#This Row],[30 AP]]</f>
        <v>0</v>
      </c>
      <c r="M645" s="5">
        <v>459</v>
      </c>
      <c r="N645" s="1">
        <v>100</v>
      </c>
      <c r="O645" s="5">
        <f>+Tabla2[[#This Row],[45 VEN.]]+Tabla2[[#This Row],[45 AP]]</f>
        <v>559</v>
      </c>
      <c r="P645" s="2">
        <f>+Tabla2[[#This Row],[45 TOT]]+Tabla2[[#This Row],[30 TOT ]]+Tabla2[[#This Row],[15 TOT]]+Tabla2[[#This Row],[10 TOT]]</f>
        <v>49550</v>
      </c>
      <c r="Q645" s="5">
        <v>1299</v>
      </c>
      <c r="R645" s="5">
        <v>0</v>
      </c>
      <c r="S645" s="5">
        <v>1299</v>
      </c>
      <c r="T645" s="4"/>
      <c r="U645" s="4"/>
      <c r="V645" s="4"/>
      <c r="W645" s="4"/>
    </row>
    <row r="646" spans="1:23" x14ac:dyDescent="0.25">
      <c r="A646" s="7">
        <v>2019</v>
      </c>
      <c r="B646" s="4" t="s">
        <v>41</v>
      </c>
      <c r="C646" s="4" t="s">
        <v>64</v>
      </c>
      <c r="D646" s="5">
        <v>99242</v>
      </c>
      <c r="E646" s="1">
        <v>8822</v>
      </c>
      <c r="F646" s="5">
        <f>+Tabla2[[#This Row],[10 VEN.]]+Tabla2[[#This Row],[10 AP]]</f>
        <v>108064</v>
      </c>
      <c r="G646" s="5">
        <v>0</v>
      </c>
      <c r="H646" s="1">
        <v>230</v>
      </c>
      <c r="I646" s="5">
        <f>+Tabla2[[#This Row],[15 VEN]]+Tabla2[[#This Row],[15 AP]]</f>
        <v>230</v>
      </c>
      <c r="J646" s="5">
        <v>0</v>
      </c>
      <c r="K646" s="1">
        <v>0</v>
      </c>
      <c r="L646" s="5">
        <f>+Tabla2[[#This Row],[30 VEN.]]+Tabla2[[#This Row],[30 AP]]</f>
        <v>0</v>
      </c>
      <c r="M646" s="5">
        <v>76</v>
      </c>
      <c r="N646" s="1">
        <v>38</v>
      </c>
      <c r="O646" s="5">
        <f>+Tabla2[[#This Row],[45 VEN.]]+Tabla2[[#This Row],[45 AP]]</f>
        <v>114</v>
      </c>
      <c r="P646" s="2">
        <f>+Tabla2[[#This Row],[45 TOT]]+Tabla2[[#This Row],[30 TOT ]]+Tabla2[[#This Row],[15 TOT]]+Tabla2[[#This Row],[10 TOT]]</f>
        <v>108408</v>
      </c>
      <c r="Q646" s="5">
        <v>2028</v>
      </c>
      <c r="R646" s="5">
        <v>337</v>
      </c>
      <c r="S646" s="5">
        <v>2365</v>
      </c>
      <c r="T646" s="4"/>
      <c r="U646" s="4"/>
      <c r="V646" s="4"/>
      <c r="W646" s="4"/>
    </row>
    <row r="647" spans="1:23" x14ac:dyDescent="0.25">
      <c r="A647" s="7">
        <v>2019</v>
      </c>
      <c r="B647" s="4" t="s">
        <v>41</v>
      </c>
      <c r="C647" s="4" t="s">
        <v>7</v>
      </c>
      <c r="D647" s="5">
        <v>133163</v>
      </c>
      <c r="E647" s="1">
        <v>3679</v>
      </c>
      <c r="F647" s="5">
        <f>+Tabla2[[#This Row],[10 VEN.]]+Tabla2[[#This Row],[10 AP]]</f>
        <v>136842</v>
      </c>
      <c r="G647" s="5">
        <v>276</v>
      </c>
      <c r="H647" s="1">
        <v>989</v>
      </c>
      <c r="I647" s="5">
        <f>+Tabla2[[#This Row],[15 VEN]]+Tabla2[[#This Row],[15 AP]]</f>
        <v>1265</v>
      </c>
      <c r="J647" s="5">
        <v>0</v>
      </c>
      <c r="K647" s="1">
        <v>0</v>
      </c>
      <c r="L647" s="5">
        <f>+Tabla2[[#This Row],[30 VEN.]]+Tabla2[[#This Row],[30 AP]]</f>
        <v>0</v>
      </c>
      <c r="M647" s="5">
        <v>899</v>
      </c>
      <c r="N647" s="1">
        <v>181</v>
      </c>
      <c r="O647" s="5">
        <f>+Tabla2[[#This Row],[45 VEN.]]+Tabla2[[#This Row],[45 AP]]</f>
        <v>1080</v>
      </c>
      <c r="P647" s="2">
        <f>+Tabla2[[#This Row],[45 TOT]]+Tabla2[[#This Row],[30 TOT ]]+Tabla2[[#This Row],[15 TOT]]+Tabla2[[#This Row],[10 TOT]]</f>
        <v>139187</v>
      </c>
      <c r="Q647" s="5">
        <v>138</v>
      </c>
      <c r="R647" s="5">
        <v>0</v>
      </c>
      <c r="S647" s="5">
        <v>138</v>
      </c>
      <c r="T647" s="4"/>
      <c r="U647" s="4"/>
      <c r="V647" s="4"/>
      <c r="W647" s="4"/>
    </row>
    <row r="648" spans="1:23" x14ac:dyDescent="0.25">
      <c r="A648" s="7">
        <v>2019</v>
      </c>
      <c r="B648" s="4" t="s">
        <v>41</v>
      </c>
      <c r="C648" s="4" t="s">
        <v>3</v>
      </c>
      <c r="D648" s="5">
        <v>10635</v>
      </c>
      <c r="E648" s="1">
        <v>2325</v>
      </c>
      <c r="F648" s="5">
        <f>+Tabla2[[#This Row],[10 VEN.]]+Tabla2[[#This Row],[10 AP]]</f>
        <v>12960</v>
      </c>
      <c r="G648" s="5">
        <v>0</v>
      </c>
      <c r="H648" s="1">
        <v>328</v>
      </c>
      <c r="I648" s="5">
        <f>+Tabla2[[#This Row],[15 VEN]]+Tabla2[[#This Row],[15 AP]]</f>
        <v>328</v>
      </c>
      <c r="J648" s="5">
        <v>0</v>
      </c>
      <c r="K648" s="1">
        <v>0</v>
      </c>
      <c r="L648" s="5">
        <f>+Tabla2[[#This Row],[30 VEN.]]+Tabla2[[#This Row],[30 AP]]</f>
        <v>0</v>
      </c>
      <c r="M648" s="5">
        <v>135</v>
      </c>
      <c r="N648" s="1">
        <v>22</v>
      </c>
      <c r="O648" s="5">
        <f>+Tabla2[[#This Row],[45 VEN.]]+Tabla2[[#This Row],[45 AP]]</f>
        <v>157</v>
      </c>
      <c r="P648" s="2">
        <f>+Tabla2[[#This Row],[45 TOT]]+Tabla2[[#This Row],[30 TOT ]]+Tabla2[[#This Row],[15 TOT]]+Tabla2[[#This Row],[10 TOT]]</f>
        <v>13445</v>
      </c>
      <c r="Q648" s="5">
        <v>0</v>
      </c>
      <c r="R648" s="5">
        <v>0</v>
      </c>
      <c r="S648" s="5">
        <v>0</v>
      </c>
      <c r="T648" s="4"/>
      <c r="U648" s="4"/>
      <c r="V648" s="4"/>
      <c r="W648" s="4"/>
    </row>
    <row r="649" spans="1:23" x14ac:dyDescent="0.25">
      <c r="A649" s="7">
        <v>2019</v>
      </c>
      <c r="B649" s="4" t="s">
        <v>41</v>
      </c>
      <c r="C649" s="4" t="s">
        <v>18</v>
      </c>
      <c r="D649" s="5">
        <v>1565</v>
      </c>
      <c r="E649" s="1">
        <v>75</v>
      </c>
      <c r="F649" s="5">
        <f>+Tabla2[[#This Row],[10 VEN.]]+Tabla2[[#This Row],[10 AP]]</f>
        <v>1640</v>
      </c>
      <c r="G649" s="5">
        <v>0</v>
      </c>
      <c r="H649" s="1">
        <v>0</v>
      </c>
      <c r="I649" s="5">
        <f>+Tabla2[[#This Row],[15 VEN]]+Tabla2[[#This Row],[15 AP]]</f>
        <v>0</v>
      </c>
      <c r="J649" s="5">
        <v>0</v>
      </c>
      <c r="K649" s="1">
        <v>0</v>
      </c>
      <c r="L649" s="5">
        <f>+Tabla2[[#This Row],[30 VEN.]]+Tabla2[[#This Row],[30 AP]]</f>
        <v>0</v>
      </c>
      <c r="M649" s="5">
        <v>0</v>
      </c>
      <c r="N649" s="1">
        <v>0</v>
      </c>
      <c r="O649" s="5">
        <f>+Tabla2[[#This Row],[45 VEN.]]+Tabla2[[#This Row],[45 AP]]</f>
        <v>0</v>
      </c>
      <c r="P649" s="2">
        <f>+Tabla2[[#This Row],[45 TOT]]+Tabla2[[#This Row],[30 TOT ]]+Tabla2[[#This Row],[15 TOT]]+Tabla2[[#This Row],[10 TOT]]</f>
        <v>1640</v>
      </c>
      <c r="Q649" s="5">
        <v>0</v>
      </c>
      <c r="R649" s="5">
        <v>0</v>
      </c>
      <c r="S649" s="5">
        <v>0</v>
      </c>
      <c r="T649" s="4"/>
      <c r="U649" s="4"/>
      <c r="V649" s="4"/>
      <c r="W649" s="4"/>
    </row>
    <row r="650" spans="1:23" x14ac:dyDescent="0.25">
      <c r="A650" s="7">
        <v>2020</v>
      </c>
      <c r="B650" s="4" t="s">
        <v>34</v>
      </c>
      <c r="C650" s="4" t="s">
        <v>8</v>
      </c>
      <c r="D650" s="5">
        <v>496769</v>
      </c>
      <c r="E650" s="1">
        <v>33622</v>
      </c>
      <c r="F650" s="5">
        <f>+Tabla2[[#This Row],[10 VEN.]]+Tabla2[[#This Row],[10 AP]]</f>
        <v>530391</v>
      </c>
      <c r="G650" s="5">
        <v>458</v>
      </c>
      <c r="H650" s="1">
        <v>1828</v>
      </c>
      <c r="I650" s="5">
        <f>+Tabla2[[#This Row],[15 VEN]]+Tabla2[[#This Row],[15 AP]]</f>
        <v>2286</v>
      </c>
      <c r="J650" s="5">
        <v>34</v>
      </c>
      <c r="K650" s="1">
        <v>48</v>
      </c>
      <c r="L650" s="5">
        <f>+Tabla2[[#This Row],[30 VEN.]]+Tabla2[[#This Row],[30 AP]]</f>
        <v>82</v>
      </c>
      <c r="M650" s="5">
        <v>3070</v>
      </c>
      <c r="N650" s="1">
        <v>496</v>
      </c>
      <c r="O650" s="5">
        <f>+Tabla2[[#This Row],[45 VEN.]]+Tabla2[[#This Row],[45 AP]]</f>
        <v>3566</v>
      </c>
      <c r="P650" s="2">
        <f>+Tabla2[[#This Row],[45 TOT]]+Tabla2[[#This Row],[30 TOT ]]+Tabla2[[#This Row],[15 TOT]]+Tabla2[[#This Row],[10 TOT]]</f>
        <v>536325</v>
      </c>
      <c r="Q650" s="5">
        <v>141</v>
      </c>
      <c r="R650" s="5">
        <v>166</v>
      </c>
      <c r="S650" s="5">
        <v>307</v>
      </c>
      <c r="T650" s="4"/>
      <c r="U650" s="4"/>
      <c r="V650" s="4"/>
      <c r="W650" s="4"/>
    </row>
    <row r="651" spans="1:23" x14ac:dyDescent="0.25">
      <c r="A651" s="7">
        <v>2020</v>
      </c>
      <c r="B651" s="4" t="s">
        <v>34</v>
      </c>
      <c r="C651" s="4" t="s">
        <v>10</v>
      </c>
      <c r="D651" s="5">
        <v>73237</v>
      </c>
      <c r="E651" s="1">
        <v>108473</v>
      </c>
      <c r="F651" s="5">
        <f>+Tabla2[[#This Row],[10 VEN.]]+Tabla2[[#This Row],[10 AP]]</f>
        <v>181710</v>
      </c>
      <c r="G651" s="5">
        <v>58</v>
      </c>
      <c r="H651" s="1">
        <v>218</v>
      </c>
      <c r="I651" s="5">
        <f>+Tabla2[[#This Row],[15 VEN]]+Tabla2[[#This Row],[15 AP]]</f>
        <v>276</v>
      </c>
      <c r="J651" s="5">
        <v>0</v>
      </c>
      <c r="K651" s="1">
        <v>17</v>
      </c>
      <c r="L651" s="5">
        <f>+Tabla2[[#This Row],[30 VEN.]]+Tabla2[[#This Row],[30 AP]]</f>
        <v>17</v>
      </c>
      <c r="M651" s="5">
        <v>279</v>
      </c>
      <c r="N651" s="1">
        <v>223</v>
      </c>
      <c r="O651" s="5">
        <f>+Tabla2[[#This Row],[45 VEN.]]+Tabla2[[#This Row],[45 AP]]</f>
        <v>502</v>
      </c>
      <c r="P651" s="2">
        <f>+Tabla2[[#This Row],[45 TOT]]+Tabla2[[#This Row],[30 TOT ]]+Tabla2[[#This Row],[15 TOT]]+Tabla2[[#This Row],[10 TOT]]</f>
        <v>182505</v>
      </c>
      <c r="Q651" s="5">
        <v>1</v>
      </c>
      <c r="R651" s="5">
        <v>6</v>
      </c>
      <c r="S651" s="5">
        <v>7</v>
      </c>
      <c r="T651" s="4"/>
      <c r="U651" s="4"/>
      <c r="V651" s="4"/>
      <c r="W651" s="4"/>
    </row>
    <row r="652" spans="1:23" x14ac:dyDescent="0.25">
      <c r="A652" s="7">
        <v>2020</v>
      </c>
      <c r="B652" s="4" t="s">
        <v>34</v>
      </c>
      <c r="C652" s="4" t="s">
        <v>3</v>
      </c>
      <c r="D652" s="5">
        <v>725875</v>
      </c>
      <c r="E652" s="1">
        <v>46179</v>
      </c>
      <c r="F652" s="5">
        <f>+Tabla2[[#This Row],[10 VEN.]]+Tabla2[[#This Row],[10 AP]]</f>
        <v>772054</v>
      </c>
      <c r="G652" s="5">
        <v>364</v>
      </c>
      <c r="H652" s="1">
        <v>2200</v>
      </c>
      <c r="I652" s="5">
        <f>+Tabla2[[#This Row],[15 VEN]]+Tabla2[[#This Row],[15 AP]]</f>
        <v>2564</v>
      </c>
      <c r="J652" s="5">
        <v>9</v>
      </c>
      <c r="K652" s="1">
        <v>87</v>
      </c>
      <c r="L652" s="5">
        <f>+Tabla2[[#This Row],[30 VEN.]]+Tabla2[[#This Row],[30 AP]]</f>
        <v>96</v>
      </c>
      <c r="M652" s="5">
        <v>5045</v>
      </c>
      <c r="N652" s="1">
        <v>2338</v>
      </c>
      <c r="O652" s="5">
        <f>+Tabla2[[#This Row],[45 VEN.]]+Tabla2[[#This Row],[45 AP]]</f>
        <v>7383</v>
      </c>
      <c r="P652" s="2">
        <f>+Tabla2[[#This Row],[45 TOT]]+Tabla2[[#This Row],[30 TOT ]]+Tabla2[[#This Row],[15 TOT]]+Tabla2[[#This Row],[10 TOT]]</f>
        <v>782097</v>
      </c>
      <c r="Q652" s="5">
        <v>2399</v>
      </c>
      <c r="R652" s="5">
        <v>4</v>
      </c>
      <c r="S652" s="5">
        <v>2403</v>
      </c>
      <c r="T652" s="4"/>
      <c r="U652" s="4"/>
      <c r="V652" s="4"/>
      <c r="W652" s="4"/>
    </row>
    <row r="653" spans="1:23" x14ac:dyDescent="0.25">
      <c r="A653" s="7">
        <v>2020</v>
      </c>
      <c r="B653" s="4" t="s">
        <v>34</v>
      </c>
      <c r="C653" s="4" t="s">
        <v>12</v>
      </c>
      <c r="D653" s="5">
        <v>0</v>
      </c>
      <c r="E653" s="1">
        <v>0</v>
      </c>
      <c r="F653" s="5">
        <f>+Tabla2[[#This Row],[10 VEN.]]+Tabla2[[#This Row],[10 AP]]</f>
        <v>0</v>
      </c>
      <c r="G653" s="5">
        <v>0</v>
      </c>
      <c r="H653" s="1">
        <v>0</v>
      </c>
      <c r="I653" s="5">
        <f>+Tabla2[[#This Row],[15 VEN]]+Tabla2[[#This Row],[15 AP]]</f>
        <v>0</v>
      </c>
      <c r="J653" s="5">
        <v>0</v>
      </c>
      <c r="K653" s="1">
        <v>0</v>
      </c>
      <c r="L653" s="5">
        <f>+Tabla2[[#This Row],[30 VEN.]]+Tabla2[[#This Row],[30 AP]]</f>
        <v>0</v>
      </c>
      <c r="M653" s="5">
        <v>147</v>
      </c>
      <c r="N653" s="1">
        <v>171</v>
      </c>
      <c r="O653" s="5">
        <f>+Tabla2[[#This Row],[45 VEN.]]+Tabla2[[#This Row],[45 AP]]</f>
        <v>318</v>
      </c>
      <c r="P653" s="2">
        <f>+Tabla2[[#This Row],[45 TOT]]+Tabla2[[#This Row],[30 TOT ]]+Tabla2[[#This Row],[15 TOT]]+Tabla2[[#This Row],[10 TOT]]</f>
        <v>318</v>
      </c>
      <c r="Q653" s="5">
        <v>0</v>
      </c>
      <c r="R653" s="5">
        <v>0</v>
      </c>
      <c r="S653" s="5">
        <v>0</v>
      </c>
      <c r="T653" s="4"/>
      <c r="U653" s="4"/>
      <c r="V653" s="4"/>
      <c r="W653" s="4"/>
    </row>
    <row r="654" spans="1:23" x14ac:dyDescent="0.25">
      <c r="A654" s="7">
        <v>2020</v>
      </c>
      <c r="B654" s="4" t="s">
        <v>34</v>
      </c>
      <c r="C654" s="4" t="s">
        <v>13</v>
      </c>
      <c r="D654" s="5">
        <v>451878</v>
      </c>
      <c r="E654" s="1">
        <v>8583</v>
      </c>
      <c r="F654" s="5">
        <f>+Tabla2[[#This Row],[10 VEN.]]+Tabla2[[#This Row],[10 AP]]</f>
        <v>460461</v>
      </c>
      <c r="G654" s="5">
        <v>81</v>
      </c>
      <c r="H654" s="1">
        <v>760</v>
      </c>
      <c r="I654" s="5">
        <f>+Tabla2[[#This Row],[15 VEN]]+Tabla2[[#This Row],[15 AP]]</f>
        <v>841</v>
      </c>
      <c r="J654" s="5">
        <v>6</v>
      </c>
      <c r="K654" s="1">
        <v>7</v>
      </c>
      <c r="L654" s="5">
        <f>+Tabla2[[#This Row],[30 VEN.]]+Tabla2[[#This Row],[30 AP]]</f>
        <v>13</v>
      </c>
      <c r="M654" s="5">
        <v>2279</v>
      </c>
      <c r="N654" s="1">
        <v>294</v>
      </c>
      <c r="O654" s="5">
        <f>+Tabla2[[#This Row],[45 VEN.]]+Tabla2[[#This Row],[45 AP]]</f>
        <v>2573</v>
      </c>
      <c r="P654" s="2">
        <f>+Tabla2[[#This Row],[45 TOT]]+Tabla2[[#This Row],[30 TOT ]]+Tabla2[[#This Row],[15 TOT]]+Tabla2[[#This Row],[10 TOT]]</f>
        <v>463888</v>
      </c>
      <c r="Q654" s="5">
        <v>968</v>
      </c>
      <c r="R654" s="5">
        <v>149</v>
      </c>
      <c r="S654" s="5">
        <v>1117</v>
      </c>
      <c r="T654" s="4"/>
      <c r="U654" s="4"/>
      <c r="V654" s="4"/>
      <c r="W654" s="4"/>
    </row>
    <row r="655" spans="1:23" x14ac:dyDescent="0.25">
      <c r="A655" s="7">
        <v>2020</v>
      </c>
      <c r="B655" s="4" t="s">
        <v>34</v>
      </c>
      <c r="C655" s="4" t="s">
        <v>5</v>
      </c>
      <c r="D655" s="5">
        <v>88904</v>
      </c>
      <c r="E655" s="1">
        <v>149022</v>
      </c>
      <c r="F655" s="5">
        <f>+Tabla2[[#This Row],[10 VEN.]]+Tabla2[[#This Row],[10 AP]]</f>
        <v>237926</v>
      </c>
      <c r="G655" s="5">
        <v>116</v>
      </c>
      <c r="H655" s="1">
        <v>801</v>
      </c>
      <c r="I655" s="5">
        <f>+Tabla2[[#This Row],[15 VEN]]+Tabla2[[#This Row],[15 AP]]</f>
        <v>917</v>
      </c>
      <c r="J655" s="5">
        <v>1</v>
      </c>
      <c r="K655" s="1">
        <v>13</v>
      </c>
      <c r="L655" s="5">
        <f>+Tabla2[[#This Row],[30 VEN.]]+Tabla2[[#This Row],[30 AP]]</f>
        <v>14</v>
      </c>
      <c r="M655" s="5">
        <v>410</v>
      </c>
      <c r="N655" s="1">
        <v>818</v>
      </c>
      <c r="O655" s="5">
        <f>+Tabla2[[#This Row],[45 VEN.]]+Tabla2[[#This Row],[45 AP]]</f>
        <v>1228</v>
      </c>
      <c r="P655" s="2">
        <f>+Tabla2[[#This Row],[45 TOT]]+Tabla2[[#This Row],[30 TOT ]]+Tabla2[[#This Row],[15 TOT]]+Tabla2[[#This Row],[10 TOT]]</f>
        <v>240085</v>
      </c>
      <c r="Q655" s="5">
        <v>1</v>
      </c>
      <c r="R655" s="5">
        <v>559</v>
      </c>
      <c r="S655" s="5">
        <v>560</v>
      </c>
      <c r="T655" s="4"/>
      <c r="U655" s="4"/>
      <c r="V655" s="4"/>
      <c r="W655" s="4"/>
    </row>
    <row r="656" spans="1:23" x14ac:dyDescent="0.25">
      <c r="A656" s="7">
        <v>2020</v>
      </c>
      <c r="B656" s="4" t="s">
        <v>34</v>
      </c>
      <c r="C656" s="4" t="s">
        <v>9</v>
      </c>
      <c r="D656" s="5">
        <v>211720</v>
      </c>
      <c r="E656" s="1">
        <v>2714</v>
      </c>
      <c r="F656" s="5">
        <f>+Tabla2[[#This Row],[10 VEN.]]+Tabla2[[#This Row],[10 AP]]</f>
        <v>214434</v>
      </c>
      <c r="G656" s="5">
        <v>146</v>
      </c>
      <c r="H656" s="1">
        <v>622</v>
      </c>
      <c r="I656" s="5">
        <f>+Tabla2[[#This Row],[15 VEN]]+Tabla2[[#This Row],[15 AP]]</f>
        <v>768</v>
      </c>
      <c r="J656" s="5">
        <v>46</v>
      </c>
      <c r="K656" s="1">
        <v>9</v>
      </c>
      <c r="L656" s="5">
        <f>+Tabla2[[#This Row],[30 VEN.]]+Tabla2[[#This Row],[30 AP]]</f>
        <v>55</v>
      </c>
      <c r="M656" s="5">
        <v>1158</v>
      </c>
      <c r="N656" s="1">
        <v>269</v>
      </c>
      <c r="O656" s="5">
        <f>+Tabla2[[#This Row],[45 VEN.]]+Tabla2[[#This Row],[45 AP]]</f>
        <v>1427</v>
      </c>
      <c r="P656" s="2">
        <f>+Tabla2[[#This Row],[45 TOT]]+Tabla2[[#This Row],[30 TOT ]]+Tabla2[[#This Row],[15 TOT]]+Tabla2[[#This Row],[10 TOT]]</f>
        <v>216684</v>
      </c>
      <c r="Q656" s="5">
        <v>933</v>
      </c>
      <c r="R656" s="5">
        <v>24</v>
      </c>
      <c r="S656" s="5">
        <v>957</v>
      </c>
      <c r="T656" s="4"/>
      <c r="U656" s="4"/>
      <c r="V656" s="4"/>
      <c r="W656" s="4"/>
    </row>
    <row r="657" spans="1:23" x14ac:dyDescent="0.25">
      <c r="A657" s="7">
        <v>2020</v>
      </c>
      <c r="B657" s="4" t="s">
        <v>34</v>
      </c>
      <c r="C657" s="4" t="s">
        <v>15</v>
      </c>
      <c r="D657" s="5">
        <v>234861</v>
      </c>
      <c r="E657" s="1">
        <v>13442</v>
      </c>
      <c r="F657" s="5">
        <f>+Tabla2[[#This Row],[10 VEN.]]+Tabla2[[#This Row],[10 AP]]</f>
        <v>248303</v>
      </c>
      <c r="G657" s="5">
        <v>122</v>
      </c>
      <c r="H657" s="1">
        <v>507</v>
      </c>
      <c r="I657" s="5">
        <f>+Tabla2[[#This Row],[15 VEN]]+Tabla2[[#This Row],[15 AP]]</f>
        <v>629</v>
      </c>
      <c r="J657" s="5">
        <v>0</v>
      </c>
      <c r="K657" s="1">
        <v>26</v>
      </c>
      <c r="L657" s="5">
        <f>+Tabla2[[#This Row],[30 VEN.]]+Tabla2[[#This Row],[30 AP]]</f>
        <v>26</v>
      </c>
      <c r="M657" s="5">
        <v>256</v>
      </c>
      <c r="N657" s="1">
        <v>80</v>
      </c>
      <c r="O657" s="5">
        <f>+Tabla2[[#This Row],[45 VEN.]]+Tabla2[[#This Row],[45 AP]]</f>
        <v>336</v>
      </c>
      <c r="P657" s="2">
        <f>+Tabla2[[#This Row],[45 TOT]]+Tabla2[[#This Row],[30 TOT ]]+Tabla2[[#This Row],[15 TOT]]+Tabla2[[#This Row],[10 TOT]]</f>
        <v>249294</v>
      </c>
      <c r="Q657" s="5">
        <v>5283</v>
      </c>
      <c r="R657" s="5">
        <v>2705</v>
      </c>
      <c r="S657" s="5">
        <v>7988</v>
      </c>
      <c r="T657" s="4"/>
      <c r="U657" s="4"/>
      <c r="V657" s="4"/>
      <c r="W657" s="4"/>
    </row>
    <row r="658" spans="1:23" x14ac:dyDescent="0.25">
      <c r="A658" s="7">
        <v>2020</v>
      </c>
      <c r="B658" s="4" t="s">
        <v>34</v>
      </c>
      <c r="C658" s="4" t="s">
        <v>16</v>
      </c>
      <c r="D658" s="5">
        <v>26181</v>
      </c>
      <c r="E658" s="1">
        <v>0</v>
      </c>
      <c r="F658" s="5">
        <f>+Tabla2[[#This Row],[10 VEN.]]+Tabla2[[#This Row],[10 AP]]</f>
        <v>26181</v>
      </c>
      <c r="G658" s="5">
        <v>0</v>
      </c>
      <c r="H658" s="1">
        <v>0</v>
      </c>
      <c r="I658" s="5">
        <f>+Tabla2[[#This Row],[15 VEN]]+Tabla2[[#This Row],[15 AP]]</f>
        <v>0</v>
      </c>
      <c r="J658" s="5">
        <v>0</v>
      </c>
      <c r="K658" s="1">
        <v>0</v>
      </c>
      <c r="L658" s="5">
        <f>+Tabla2[[#This Row],[30 VEN.]]+Tabla2[[#This Row],[30 AP]]</f>
        <v>0</v>
      </c>
      <c r="M658" s="5">
        <v>1035</v>
      </c>
      <c r="N658" s="1">
        <v>80</v>
      </c>
      <c r="O658" s="5">
        <f>+Tabla2[[#This Row],[45 VEN.]]+Tabla2[[#This Row],[45 AP]]</f>
        <v>1115</v>
      </c>
      <c r="P658" s="2">
        <f>+Tabla2[[#This Row],[45 TOT]]+Tabla2[[#This Row],[30 TOT ]]+Tabla2[[#This Row],[15 TOT]]+Tabla2[[#This Row],[10 TOT]]</f>
        <v>27296</v>
      </c>
      <c r="Q658" s="5">
        <v>644</v>
      </c>
      <c r="R658" s="5">
        <v>0</v>
      </c>
      <c r="S658" s="5">
        <v>644</v>
      </c>
      <c r="T658" s="4"/>
      <c r="U658" s="4"/>
      <c r="V658" s="4"/>
      <c r="W658" s="4"/>
    </row>
    <row r="659" spans="1:23" x14ac:dyDescent="0.25">
      <c r="A659" s="7">
        <v>2020</v>
      </c>
      <c r="B659" s="4" t="s">
        <v>34</v>
      </c>
      <c r="C659" s="4" t="s">
        <v>47</v>
      </c>
      <c r="D659" s="5">
        <v>215709</v>
      </c>
      <c r="E659" s="1">
        <v>16320</v>
      </c>
      <c r="F659" s="5">
        <f>+Tabla2[[#This Row],[10 VEN.]]+Tabla2[[#This Row],[10 AP]]</f>
        <v>232029</v>
      </c>
      <c r="G659" s="5">
        <v>197</v>
      </c>
      <c r="H659" s="1">
        <v>645</v>
      </c>
      <c r="I659" s="5">
        <f>+Tabla2[[#This Row],[15 VEN]]+Tabla2[[#This Row],[15 AP]]</f>
        <v>842</v>
      </c>
      <c r="J659" s="5">
        <v>0</v>
      </c>
      <c r="K659" s="1">
        <v>40</v>
      </c>
      <c r="L659" s="5">
        <f>+Tabla2[[#This Row],[30 VEN.]]+Tabla2[[#This Row],[30 AP]]</f>
        <v>40</v>
      </c>
      <c r="M659" s="5">
        <v>2503</v>
      </c>
      <c r="N659" s="1">
        <v>973</v>
      </c>
      <c r="O659" s="5">
        <f>+Tabla2[[#This Row],[45 VEN.]]+Tabla2[[#This Row],[45 AP]]</f>
        <v>3476</v>
      </c>
      <c r="P659" s="2">
        <f>+Tabla2[[#This Row],[45 TOT]]+Tabla2[[#This Row],[30 TOT ]]+Tabla2[[#This Row],[15 TOT]]+Tabla2[[#This Row],[10 TOT]]</f>
        <v>236387</v>
      </c>
      <c r="Q659" s="5">
        <v>2222</v>
      </c>
      <c r="R659" s="5">
        <v>0</v>
      </c>
      <c r="S659" s="5">
        <v>2222</v>
      </c>
      <c r="T659" s="4"/>
      <c r="U659" s="4"/>
      <c r="V659" s="4"/>
      <c r="W659" s="4"/>
    </row>
    <row r="660" spans="1:23" x14ac:dyDescent="0.25">
      <c r="A660" s="7">
        <v>2020</v>
      </c>
      <c r="B660" s="4" t="s">
        <v>34</v>
      </c>
      <c r="C660" s="4" t="s">
        <v>6</v>
      </c>
      <c r="D660" s="5">
        <v>128741</v>
      </c>
      <c r="E660" s="1">
        <v>11501</v>
      </c>
      <c r="F660" s="5">
        <f>+Tabla2[[#This Row],[10 VEN.]]+Tabla2[[#This Row],[10 AP]]</f>
        <v>140242</v>
      </c>
      <c r="G660" s="5">
        <v>26</v>
      </c>
      <c r="H660" s="1">
        <v>478</v>
      </c>
      <c r="I660" s="5">
        <f>+Tabla2[[#This Row],[15 VEN]]+Tabla2[[#This Row],[15 AP]]</f>
        <v>504</v>
      </c>
      <c r="J660" s="5">
        <v>0</v>
      </c>
      <c r="K660" s="1">
        <v>0</v>
      </c>
      <c r="L660" s="5">
        <f>+Tabla2[[#This Row],[30 VEN.]]+Tabla2[[#This Row],[30 AP]]</f>
        <v>0</v>
      </c>
      <c r="M660" s="5">
        <v>734</v>
      </c>
      <c r="N660" s="1">
        <v>603</v>
      </c>
      <c r="O660" s="5">
        <f>+Tabla2[[#This Row],[45 VEN.]]+Tabla2[[#This Row],[45 AP]]</f>
        <v>1337</v>
      </c>
      <c r="P660" s="2">
        <f>+Tabla2[[#This Row],[45 TOT]]+Tabla2[[#This Row],[30 TOT ]]+Tabla2[[#This Row],[15 TOT]]+Tabla2[[#This Row],[10 TOT]]</f>
        <v>142083</v>
      </c>
      <c r="Q660" s="5">
        <v>1027</v>
      </c>
      <c r="R660" s="5">
        <v>0</v>
      </c>
      <c r="S660" s="5">
        <v>1027</v>
      </c>
      <c r="T660" s="4"/>
      <c r="U660" s="4"/>
      <c r="V660" s="4"/>
      <c r="W660" s="4"/>
    </row>
    <row r="661" spans="1:23" x14ac:dyDescent="0.25">
      <c r="A661" s="7">
        <v>2020</v>
      </c>
      <c r="B661" s="4" t="s">
        <v>34</v>
      </c>
      <c r="C661" s="4" t="s">
        <v>7</v>
      </c>
      <c r="D661" s="5">
        <v>168971</v>
      </c>
      <c r="E661" s="1">
        <v>9130</v>
      </c>
      <c r="F661" s="5">
        <f>+Tabla2[[#This Row],[10 VEN.]]+Tabla2[[#This Row],[10 AP]]</f>
        <v>178101</v>
      </c>
      <c r="G661" s="5">
        <v>0</v>
      </c>
      <c r="H661" s="1">
        <v>4032</v>
      </c>
      <c r="I661" s="5">
        <f>+Tabla2[[#This Row],[15 VEN]]+Tabla2[[#This Row],[15 AP]]</f>
        <v>4032</v>
      </c>
      <c r="J661" s="5">
        <v>5</v>
      </c>
      <c r="K661" s="1">
        <v>94</v>
      </c>
      <c r="L661" s="5">
        <f>+Tabla2[[#This Row],[30 VEN.]]+Tabla2[[#This Row],[30 AP]]</f>
        <v>99</v>
      </c>
      <c r="M661" s="5">
        <v>4671</v>
      </c>
      <c r="N661" s="1">
        <v>778</v>
      </c>
      <c r="O661" s="5">
        <f>+Tabla2[[#This Row],[45 VEN.]]+Tabla2[[#This Row],[45 AP]]</f>
        <v>5449</v>
      </c>
      <c r="P661" s="2">
        <f>+Tabla2[[#This Row],[45 TOT]]+Tabla2[[#This Row],[30 TOT ]]+Tabla2[[#This Row],[15 TOT]]+Tabla2[[#This Row],[10 TOT]]</f>
        <v>187681</v>
      </c>
      <c r="Q661" s="5">
        <v>5019</v>
      </c>
      <c r="R661" s="5">
        <v>4</v>
      </c>
      <c r="S661" s="5">
        <v>5023</v>
      </c>
      <c r="T661" s="4"/>
      <c r="U661" s="4"/>
      <c r="V661" s="4"/>
      <c r="W661" s="4"/>
    </row>
    <row r="662" spans="1:23" x14ac:dyDescent="0.25">
      <c r="A662" s="7">
        <v>2020</v>
      </c>
      <c r="B662" s="4" t="s">
        <v>34</v>
      </c>
      <c r="C662" s="4" t="s">
        <v>18</v>
      </c>
      <c r="D662" s="5">
        <v>1640</v>
      </c>
      <c r="E662" s="1">
        <v>0</v>
      </c>
      <c r="F662" s="5">
        <f>+Tabla2[[#This Row],[10 VEN.]]+Tabla2[[#This Row],[10 AP]]</f>
        <v>1640</v>
      </c>
      <c r="G662" s="5">
        <v>0</v>
      </c>
      <c r="H662" s="1">
        <v>0</v>
      </c>
      <c r="I662" s="5">
        <f>+Tabla2[[#This Row],[15 VEN]]+Tabla2[[#This Row],[15 AP]]</f>
        <v>0</v>
      </c>
      <c r="J662" s="5">
        <v>0</v>
      </c>
      <c r="K662" s="1">
        <v>0</v>
      </c>
      <c r="L662" s="5">
        <f>+Tabla2[[#This Row],[30 VEN.]]+Tabla2[[#This Row],[30 AP]]</f>
        <v>0</v>
      </c>
      <c r="M662" s="5">
        <v>0</v>
      </c>
      <c r="N662" s="1">
        <v>0</v>
      </c>
      <c r="O662" s="5">
        <f>+Tabla2[[#This Row],[45 VEN.]]+Tabla2[[#This Row],[45 AP]]</f>
        <v>0</v>
      </c>
      <c r="P662" s="2">
        <f>+Tabla2[[#This Row],[45 TOT]]+Tabla2[[#This Row],[30 TOT ]]+Tabla2[[#This Row],[15 TOT]]+Tabla2[[#This Row],[10 TOT]]</f>
        <v>1640</v>
      </c>
      <c r="Q662" s="5">
        <v>0</v>
      </c>
      <c r="R662" s="5">
        <v>0</v>
      </c>
      <c r="S662" s="5">
        <v>0</v>
      </c>
      <c r="T662" s="4"/>
      <c r="U662" s="4"/>
      <c r="V662" s="4"/>
      <c r="W662" s="4"/>
    </row>
    <row r="663" spans="1:23" x14ac:dyDescent="0.25">
      <c r="A663" s="7">
        <v>2020</v>
      </c>
      <c r="B663" s="4" t="s">
        <v>34</v>
      </c>
      <c r="C663" s="4" t="s">
        <v>23</v>
      </c>
      <c r="D663" s="5">
        <v>5388</v>
      </c>
      <c r="E663" s="1">
        <v>27</v>
      </c>
      <c r="F663" s="5">
        <f>+Tabla2[[#This Row],[10 VEN.]]+Tabla2[[#This Row],[10 AP]]</f>
        <v>5415</v>
      </c>
      <c r="G663" s="5">
        <v>40</v>
      </c>
      <c r="H663" s="1">
        <v>14</v>
      </c>
      <c r="I663" s="5">
        <f>+Tabla2[[#This Row],[15 VEN]]+Tabla2[[#This Row],[15 AP]]</f>
        <v>54</v>
      </c>
      <c r="J663" s="5">
        <v>0</v>
      </c>
      <c r="K663" s="1">
        <v>0</v>
      </c>
      <c r="L663" s="5">
        <f>+Tabla2[[#This Row],[30 VEN.]]+Tabla2[[#This Row],[30 AP]]</f>
        <v>0</v>
      </c>
      <c r="M663" s="5">
        <v>126</v>
      </c>
      <c r="N663" s="1">
        <v>6</v>
      </c>
      <c r="O663" s="5">
        <f>+Tabla2[[#This Row],[45 VEN.]]+Tabla2[[#This Row],[45 AP]]</f>
        <v>132</v>
      </c>
      <c r="P663" s="2">
        <f>+Tabla2[[#This Row],[45 TOT]]+Tabla2[[#This Row],[30 TOT ]]+Tabla2[[#This Row],[15 TOT]]+Tabla2[[#This Row],[10 TOT]]</f>
        <v>5601</v>
      </c>
      <c r="Q663" s="5">
        <v>4989</v>
      </c>
      <c r="R663" s="5">
        <v>0</v>
      </c>
      <c r="S663" s="5">
        <v>4989</v>
      </c>
      <c r="T663" s="4"/>
      <c r="U663" s="4"/>
      <c r="V663" s="4"/>
      <c r="W663" s="4"/>
    </row>
    <row r="664" spans="1:23" x14ac:dyDescent="0.25">
      <c r="A664" s="7">
        <v>2020</v>
      </c>
      <c r="B664" s="4" t="s">
        <v>34</v>
      </c>
      <c r="C664" s="4" t="s">
        <v>25</v>
      </c>
      <c r="D664" s="5">
        <v>2840</v>
      </c>
      <c r="E664" s="1">
        <v>5048</v>
      </c>
      <c r="F664" s="5">
        <f>+Tabla2[[#This Row],[10 VEN.]]+Tabla2[[#This Row],[10 AP]]</f>
        <v>7888</v>
      </c>
      <c r="G664" s="5">
        <v>0</v>
      </c>
      <c r="H664" s="1">
        <v>0</v>
      </c>
      <c r="I664" s="5">
        <f>+Tabla2[[#This Row],[15 VEN]]+Tabla2[[#This Row],[15 AP]]</f>
        <v>0</v>
      </c>
      <c r="J664" s="5">
        <v>0</v>
      </c>
      <c r="K664" s="1">
        <v>0</v>
      </c>
      <c r="L664" s="5">
        <f>+Tabla2[[#This Row],[30 VEN.]]+Tabla2[[#This Row],[30 AP]]</f>
        <v>0</v>
      </c>
      <c r="M664" s="5">
        <v>10</v>
      </c>
      <c r="N664" s="1">
        <v>50</v>
      </c>
      <c r="O664" s="5">
        <f>+Tabla2[[#This Row],[45 VEN.]]+Tabla2[[#This Row],[45 AP]]</f>
        <v>60</v>
      </c>
      <c r="P664" s="2">
        <f>+Tabla2[[#This Row],[45 TOT]]+Tabla2[[#This Row],[30 TOT ]]+Tabla2[[#This Row],[15 TOT]]+Tabla2[[#This Row],[10 TOT]]</f>
        <v>7948</v>
      </c>
      <c r="Q664" s="5">
        <v>0</v>
      </c>
      <c r="R664" s="5">
        <v>0</v>
      </c>
      <c r="S664" s="5">
        <v>0</v>
      </c>
      <c r="T664" s="4"/>
      <c r="U664" s="4"/>
      <c r="V664" s="4"/>
      <c r="W664" s="4"/>
    </row>
    <row r="665" spans="1:23" x14ac:dyDescent="0.25">
      <c r="A665" s="7">
        <v>2020</v>
      </c>
      <c r="B665" s="4" t="s">
        <v>35</v>
      </c>
      <c r="C665" s="4" t="s">
        <v>3</v>
      </c>
      <c r="D665" s="5">
        <v>444450</v>
      </c>
      <c r="E665" s="1">
        <v>16645</v>
      </c>
      <c r="F665" s="5">
        <f>+Tabla2[[#This Row],[10 VEN.]]+Tabla2[[#This Row],[10 AP]]</f>
        <v>461095</v>
      </c>
      <c r="G665" s="5">
        <v>181</v>
      </c>
      <c r="H665" s="1">
        <v>882</v>
      </c>
      <c r="I665" s="5">
        <f>+Tabla2[[#This Row],[15 VEN]]+Tabla2[[#This Row],[15 AP]]</f>
        <v>1063</v>
      </c>
      <c r="J665" s="5">
        <v>0</v>
      </c>
      <c r="K665" s="1">
        <v>6</v>
      </c>
      <c r="L665" s="5">
        <f>+Tabla2[[#This Row],[30 VEN.]]+Tabla2[[#This Row],[30 AP]]</f>
        <v>6</v>
      </c>
      <c r="M665" s="5">
        <v>11697</v>
      </c>
      <c r="N665" s="1">
        <v>1357</v>
      </c>
      <c r="O665" s="5">
        <f>+Tabla2[[#This Row],[45 VEN.]]+Tabla2[[#This Row],[45 AP]]</f>
        <v>13054</v>
      </c>
      <c r="P665" s="2">
        <f>+Tabla2[[#This Row],[45 TOT]]+Tabla2[[#This Row],[30 TOT ]]+Tabla2[[#This Row],[15 TOT]]+Tabla2[[#This Row],[10 TOT]]</f>
        <v>475218</v>
      </c>
      <c r="Q665" s="5">
        <v>222</v>
      </c>
      <c r="R665" s="5">
        <v>0</v>
      </c>
      <c r="S665" s="5">
        <v>222</v>
      </c>
      <c r="T665" s="4"/>
      <c r="U665" s="4"/>
      <c r="V665" s="4"/>
      <c r="W665" s="4"/>
    </row>
    <row r="666" spans="1:23" x14ac:dyDescent="0.25">
      <c r="A666" s="7">
        <v>2020</v>
      </c>
      <c r="B666" s="4" t="s">
        <v>35</v>
      </c>
      <c r="C666" s="4" t="s">
        <v>20</v>
      </c>
      <c r="D666" s="5">
        <v>24105</v>
      </c>
      <c r="E666" s="1">
        <v>1060</v>
      </c>
      <c r="F666" s="5">
        <f>+Tabla2[[#This Row],[10 VEN.]]+Tabla2[[#This Row],[10 AP]]</f>
        <v>25165</v>
      </c>
      <c r="G666" s="5">
        <v>19</v>
      </c>
      <c r="H666" s="1">
        <v>151</v>
      </c>
      <c r="I666" s="5">
        <f>+Tabla2[[#This Row],[15 VEN]]+Tabla2[[#This Row],[15 AP]]</f>
        <v>170</v>
      </c>
      <c r="J666" s="5">
        <v>0</v>
      </c>
      <c r="K666" s="1">
        <v>0</v>
      </c>
      <c r="L666" s="5">
        <f>+Tabla2[[#This Row],[30 VEN.]]+Tabla2[[#This Row],[30 AP]]</f>
        <v>0</v>
      </c>
      <c r="M666" s="5">
        <v>610</v>
      </c>
      <c r="N666" s="1">
        <v>177</v>
      </c>
      <c r="O666" s="5">
        <f>+Tabla2[[#This Row],[45 VEN.]]+Tabla2[[#This Row],[45 AP]]</f>
        <v>787</v>
      </c>
      <c r="P666" s="2">
        <f>+Tabla2[[#This Row],[45 TOT]]+Tabla2[[#This Row],[30 TOT ]]+Tabla2[[#This Row],[15 TOT]]+Tabla2[[#This Row],[10 TOT]]</f>
        <v>26122</v>
      </c>
      <c r="Q666" s="5">
        <v>2</v>
      </c>
      <c r="R666" s="5">
        <v>0</v>
      </c>
      <c r="S666" s="5">
        <v>2</v>
      </c>
      <c r="T666" s="4"/>
      <c r="U666" s="4"/>
      <c r="V666" s="4"/>
      <c r="W666" s="4"/>
    </row>
    <row r="667" spans="1:23" x14ac:dyDescent="0.25">
      <c r="A667" s="7">
        <v>2020</v>
      </c>
      <c r="B667" s="4" t="s">
        <v>35</v>
      </c>
      <c r="C667" s="4" t="s">
        <v>21</v>
      </c>
      <c r="D667" s="5">
        <v>9474</v>
      </c>
      <c r="E667" s="1">
        <v>1609</v>
      </c>
      <c r="F667" s="5">
        <f>+Tabla2[[#This Row],[10 VEN.]]+Tabla2[[#This Row],[10 AP]]</f>
        <v>11083</v>
      </c>
      <c r="G667" s="5">
        <v>15</v>
      </c>
      <c r="H667" s="1">
        <v>101</v>
      </c>
      <c r="I667" s="5">
        <f>+Tabla2[[#This Row],[15 VEN]]+Tabla2[[#This Row],[15 AP]]</f>
        <v>116</v>
      </c>
      <c r="J667" s="5">
        <v>0</v>
      </c>
      <c r="K667" s="1">
        <v>0</v>
      </c>
      <c r="L667" s="5">
        <f>+Tabla2[[#This Row],[30 VEN.]]+Tabla2[[#This Row],[30 AP]]</f>
        <v>0</v>
      </c>
      <c r="M667" s="5">
        <v>65</v>
      </c>
      <c r="N667" s="1">
        <v>277</v>
      </c>
      <c r="O667" s="5">
        <f>+Tabla2[[#This Row],[45 VEN.]]+Tabla2[[#This Row],[45 AP]]</f>
        <v>342</v>
      </c>
      <c r="P667" s="2">
        <f>+Tabla2[[#This Row],[45 TOT]]+Tabla2[[#This Row],[30 TOT ]]+Tabla2[[#This Row],[15 TOT]]+Tabla2[[#This Row],[10 TOT]]</f>
        <v>11541</v>
      </c>
      <c r="Q667" s="5">
        <v>0</v>
      </c>
      <c r="R667" s="5">
        <v>0</v>
      </c>
      <c r="S667" s="5">
        <v>0</v>
      </c>
      <c r="T667" s="4"/>
      <c r="U667" s="4"/>
      <c r="V667" s="4"/>
      <c r="W667" s="4"/>
    </row>
    <row r="668" spans="1:23" x14ac:dyDescent="0.25">
      <c r="A668" s="7">
        <v>2020</v>
      </c>
      <c r="B668" s="4" t="s">
        <v>35</v>
      </c>
      <c r="C668" s="4" t="s">
        <v>22</v>
      </c>
      <c r="D668" s="5">
        <v>0</v>
      </c>
      <c r="E668" s="1">
        <v>0</v>
      </c>
      <c r="F668" s="5">
        <f>+Tabla2[[#This Row],[10 VEN.]]+Tabla2[[#This Row],[10 AP]]</f>
        <v>0</v>
      </c>
      <c r="G668" s="5">
        <v>0</v>
      </c>
      <c r="H668" s="1">
        <v>0</v>
      </c>
      <c r="I668" s="5">
        <f>+Tabla2[[#This Row],[15 VEN]]+Tabla2[[#This Row],[15 AP]]</f>
        <v>0</v>
      </c>
      <c r="J668" s="5">
        <v>0</v>
      </c>
      <c r="K668" s="1">
        <v>0</v>
      </c>
      <c r="L668" s="5">
        <f>+Tabla2[[#This Row],[30 VEN.]]+Tabla2[[#This Row],[30 AP]]</f>
        <v>0</v>
      </c>
      <c r="M668" s="5">
        <v>173</v>
      </c>
      <c r="N668" s="1">
        <v>136</v>
      </c>
      <c r="O668" s="5">
        <f>+Tabla2[[#This Row],[45 VEN.]]+Tabla2[[#This Row],[45 AP]]</f>
        <v>309</v>
      </c>
      <c r="P668" s="2">
        <f>+Tabla2[[#This Row],[45 TOT]]+Tabla2[[#This Row],[30 TOT ]]+Tabla2[[#This Row],[15 TOT]]+Tabla2[[#This Row],[10 TOT]]</f>
        <v>309</v>
      </c>
      <c r="Q668" s="5">
        <v>0</v>
      </c>
      <c r="R668" s="5">
        <v>0</v>
      </c>
      <c r="S668" s="5">
        <v>0</v>
      </c>
      <c r="T668" s="4"/>
      <c r="U668" s="4"/>
      <c r="V668" s="4"/>
      <c r="W668" s="4"/>
    </row>
    <row r="669" spans="1:23" x14ac:dyDescent="0.25">
      <c r="A669" s="7">
        <v>2020</v>
      </c>
      <c r="B669" s="4" t="s">
        <v>35</v>
      </c>
      <c r="C669" s="4" t="s">
        <v>63</v>
      </c>
      <c r="D669" s="5">
        <v>7381</v>
      </c>
      <c r="E669" s="1">
        <v>388</v>
      </c>
      <c r="F669" s="5">
        <f>+Tabla2[[#This Row],[10 VEN.]]+Tabla2[[#This Row],[10 AP]]</f>
        <v>7769</v>
      </c>
      <c r="G669" s="5">
        <v>8</v>
      </c>
      <c r="H669" s="1">
        <v>31</v>
      </c>
      <c r="I669" s="5">
        <f>+Tabla2[[#This Row],[15 VEN]]+Tabla2[[#This Row],[15 AP]]</f>
        <v>39</v>
      </c>
      <c r="J669" s="5">
        <v>0</v>
      </c>
      <c r="K669" s="1">
        <v>0</v>
      </c>
      <c r="L669" s="5">
        <f>+Tabla2[[#This Row],[30 VEN.]]+Tabla2[[#This Row],[30 AP]]</f>
        <v>0</v>
      </c>
      <c r="M669" s="5">
        <v>93</v>
      </c>
      <c r="N669" s="1">
        <v>207</v>
      </c>
      <c r="O669" s="5">
        <f>+Tabla2[[#This Row],[45 VEN.]]+Tabla2[[#This Row],[45 AP]]</f>
        <v>300</v>
      </c>
      <c r="P669" s="2">
        <f>+Tabla2[[#This Row],[45 TOT]]+Tabla2[[#This Row],[30 TOT ]]+Tabla2[[#This Row],[15 TOT]]+Tabla2[[#This Row],[10 TOT]]</f>
        <v>8108</v>
      </c>
      <c r="Q669" s="5">
        <v>0</v>
      </c>
      <c r="R669" s="5">
        <v>0</v>
      </c>
      <c r="S669" s="5">
        <v>0</v>
      </c>
      <c r="T669" s="4"/>
      <c r="U669" s="4"/>
      <c r="V669" s="4"/>
      <c r="W669" s="4"/>
    </row>
    <row r="670" spans="1:23" x14ac:dyDescent="0.25">
      <c r="A670" s="7">
        <v>2020</v>
      </c>
      <c r="B670" s="4" t="s">
        <v>35</v>
      </c>
      <c r="C670" s="4" t="s">
        <v>4</v>
      </c>
      <c r="D670" s="5">
        <v>2636</v>
      </c>
      <c r="E670" s="1">
        <v>535</v>
      </c>
      <c r="F670" s="5">
        <f>+Tabla2[[#This Row],[10 VEN.]]+Tabla2[[#This Row],[10 AP]]</f>
        <v>3171</v>
      </c>
      <c r="G670" s="5">
        <v>0</v>
      </c>
      <c r="H670" s="1">
        <v>0</v>
      </c>
      <c r="I670" s="5">
        <f>+Tabla2[[#This Row],[15 VEN]]+Tabla2[[#This Row],[15 AP]]</f>
        <v>0</v>
      </c>
      <c r="J670" s="5">
        <v>0</v>
      </c>
      <c r="K670" s="1">
        <v>0</v>
      </c>
      <c r="L670" s="5">
        <f>+Tabla2[[#This Row],[30 VEN.]]+Tabla2[[#This Row],[30 AP]]</f>
        <v>0</v>
      </c>
      <c r="M670" s="5">
        <v>129</v>
      </c>
      <c r="N670" s="1">
        <v>101</v>
      </c>
      <c r="O670" s="5">
        <f>+Tabla2[[#This Row],[45 VEN.]]+Tabla2[[#This Row],[45 AP]]</f>
        <v>230</v>
      </c>
      <c r="P670" s="2">
        <f>+Tabla2[[#This Row],[45 TOT]]+Tabla2[[#This Row],[30 TOT ]]+Tabla2[[#This Row],[15 TOT]]+Tabla2[[#This Row],[10 TOT]]</f>
        <v>3401</v>
      </c>
      <c r="Q670" s="5">
        <v>0</v>
      </c>
      <c r="R670" s="5">
        <v>0</v>
      </c>
      <c r="S670" s="5">
        <v>0</v>
      </c>
      <c r="T670" s="4"/>
      <c r="U670" s="4"/>
      <c r="V670" s="4"/>
      <c r="W670" s="4"/>
    </row>
    <row r="671" spans="1:23" x14ac:dyDescent="0.25">
      <c r="A671" s="7">
        <v>2020</v>
      </c>
      <c r="B671" s="4" t="s">
        <v>35</v>
      </c>
      <c r="C671" s="4" t="s">
        <v>44</v>
      </c>
      <c r="D671" s="5">
        <v>31073</v>
      </c>
      <c r="E671" s="1">
        <v>2785</v>
      </c>
      <c r="F671" s="5">
        <f>+Tabla2[[#This Row],[10 VEN.]]+Tabla2[[#This Row],[10 AP]]</f>
        <v>33858</v>
      </c>
      <c r="G671" s="5">
        <v>79</v>
      </c>
      <c r="H671" s="1">
        <v>259</v>
      </c>
      <c r="I671" s="5">
        <f>+Tabla2[[#This Row],[15 VEN]]+Tabla2[[#This Row],[15 AP]]</f>
        <v>338</v>
      </c>
      <c r="J671" s="5">
        <v>0</v>
      </c>
      <c r="K671" s="1">
        <v>2</v>
      </c>
      <c r="L671" s="5">
        <f>+Tabla2[[#This Row],[30 VEN.]]+Tabla2[[#This Row],[30 AP]]</f>
        <v>2</v>
      </c>
      <c r="M671" s="5">
        <v>743</v>
      </c>
      <c r="N671" s="1">
        <v>216</v>
      </c>
      <c r="O671" s="5">
        <f>+Tabla2[[#This Row],[45 VEN.]]+Tabla2[[#This Row],[45 AP]]</f>
        <v>959</v>
      </c>
      <c r="P671" s="2">
        <f>+Tabla2[[#This Row],[45 TOT]]+Tabla2[[#This Row],[30 TOT ]]+Tabla2[[#This Row],[15 TOT]]+Tabla2[[#This Row],[10 TOT]]</f>
        <v>35157</v>
      </c>
      <c r="Q671" s="5">
        <v>43</v>
      </c>
      <c r="R671" s="5">
        <v>0</v>
      </c>
      <c r="S671" s="5">
        <v>43</v>
      </c>
      <c r="T671" s="4"/>
      <c r="U671" s="4"/>
      <c r="V671" s="4"/>
      <c r="W671" s="4"/>
    </row>
    <row r="672" spans="1:23" x14ac:dyDescent="0.25">
      <c r="A672" s="7">
        <v>2020</v>
      </c>
      <c r="B672" s="4" t="s">
        <v>35</v>
      </c>
      <c r="C672" s="4" t="s">
        <v>23</v>
      </c>
      <c r="D672" s="5">
        <v>110560</v>
      </c>
      <c r="E672" s="1">
        <v>2231</v>
      </c>
      <c r="F672" s="5">
        <f>+Tabla2[[#This Row],[10 VEN.]]+Tabla2[[#This Row],[10 AP]]</f>
        <v>112791</v>
      </c>
      <c r="G672" s="5">
        <v>12</v>
      </c>
      <c r="H672" s="1">
        <v>195</v>
      </c>
      <c r="I672" s="5">
        <f>+Tabla2[[#This Row],[15 VEN]]+Tabla2[[#This Row],[15 AP]]</f>
        <v>207</v>
      </c>
      <c r="J672" s="5">
        <v>0</v>
      </c>
      <c r="K672" s="1">
        <v>0</v>
      </c>
      <c r="L672" s="5">
        <f>+Tabla2[[#This Row],[30 VEN.]]+Tabla2[[#This Row],[30 AP]]</f>
        <v>0</v>
      </c>
      <c r="M672" s="5">
        <v>2048</v>
      </c>
      <c r="N672" s="1">
        <v>954</v>
      </c>
      <c r="O672" s="5">
        <f>+Tabla2[[#This Row],[45 VEN.]]+Tabla2[[#This Row],[45 AP]]</f>
        <v>3002</v>
      </c>
      <c r="P672" s="2">
        <f>+Tabla2[[#This Row],[45 TOT]]+Tabla2[[#This Row],[30 TOT ]]+Tabla2[[#This Row],[15 TOT]]+Tabla2[[#This Row],[10 TOT]]</f>
        <v>116000</v>
      </c>
      <c r="Q672" s="5">
        <v>7824</v>
      </c>
      <c r="R672" s="5">
        <v>5483</v>
      </c>
      <c r="S672" s="5">
        <v>13307</v>
      </c>
      <c r="T672" s="4"/>
      <c r="U672" s="4"/>
      <c r="V672" s="4"/>
      <c r="W672" s="4"/>
    </row>
    <row r="673" spans="1:23" x14ac:dyDescent="0.25">
      <c r="A673" s="7">
        <v>2020</v>
      </c>
      <c r="B673" s="4" t="s">
        <v>35</v>
      </c>
      <c r="C673" s="4" t="s">
        <v>9</v>
      </c>
      <c r="D673" s="5">
        <v>111635</v>
      </c>
      <c r="E673" s="1">
        <v>3071</v>
      </c>
      <c r="F673" s="5">
        <f>+Tabla2[[#This Row],[10 VEN.]]+Tabla2[[#This Row],[10 AP]]</f>
        <v>114706</v>
      </c>
      <c r="G673" s="5">
        <v>18</v>
      </c>
      <c r="H673" s="1">
        <v>132</v>
      </c>
      <c r="I673" s="5">
        <f>+Tabla2[[#This Row],[15 VEN]]+Tabla2[[#This Row],[15 AP]]</f>
        <v>150</v>
      </c>
      <c r="J673" s="5">
        <v>0</v>
      </c>
      <c r="K673" s="1">
        <v>0</v>
      </c>
      <c r="L673" s="5">
        <f>+Tabla2[[#This Row],[30 VEN.]]+Tabla2[[#This Row],[30 AP]]</f>
        <v>0</v>
      </c>
      <c r="M673" s="5">
        <v>1318</v>
      </c>
      <c r="N673" s="1">
        <v>232</v>
      </c>
      <c r="O673" s="5">
        <f>+Tabla2[[#This Row],[45 VEN.]]+Tabla2[[#This Row],[45 AP]]</f>
        <v>1550</v>
      </c>
      <c r="P673" s="2">
        <f>+Tabla2[[#This Row],[45 TOT]]+Tabla2[[#This Row],[30 TOT ]]+Tabla2[[#This Row],[15 TOT]]+Tabla2[[#This Row],[10 TOT]]</f>
        <v>116406</v>
      </c>
      <c r="Q673" s="5">
        <v>135</v>
      </c>
      <c r="R673" s="5">
        <v>0</v>
      </c>
      <c r="S673" s="5">
        <v>135</v>
      </c>
      <c r="T673" s="4"/>
      <c r="U673" s="4"/>
      <c r="V673" s="4"/>
      <c r="W673" s="4"/>
    </row>
    <row r="674" spans="1:23" x14ac:dyDescent="0.25">
      <c r="A674" s="7">
        <v>2020</v>
      </c>
      <c r="B674" s="4" t="s">
        <v>35</v>
      </c>
      <c r="C674" s="4" t="s">
        <v>14</v>
      </c>
      <c r="D674" s="5">
        <v>21313</v>
      </c>
      <c r="E674" s="1">
        <v>0</v>
      </c>
      <c r="F674" s="5">
        <f>+Tabla2[[#This Row],[10 VEN.]]+Tabla2[[#This Row],[10 AP]]</f>
        <v>21313</v>
      </c>
      <c r="G674" s="5">
        <v>0</v>
      </c>
      <c r="H674" s="1">
        <v>0</v>
      </c>
      <c r="I674" s="5">
        <f>+Tabla2[[#This Row],[15 VEN]]+Tabla2[[#This Row],[15 AP]]</f>
        <v>0</v>
      </c>
      <c r="J674" s="5">
        <v>0</v>
      </c>
      <c r="K674" s="1">
        <v>0</v>
      </c>
      <c r="L674" s="5">
        <f>+Tabla2[[#This Row],[30 VEN.]]+Tabla2[[#This Row],[30 AP]]</f>
        <v>0</v>
      </c>
      <c r="M674" s="5">
        <v>881</v>
      </c>
      <c r="N674" s="1">
        <v>297</v>
      </c>
      <c r="O674" s="5">
        <f>+Tabla2[[#This Row],[45 VEN.]]+Tabla2[[#This Row],[45 AP]]</f>
        <v>1178</v>
      </c>
      <c r="P674" s="2">
        <f>+Tabla2[[#This Row],[45 TOT]]+Tabla2[[#This Row],[30 TOT ]]+Tabla2[[#This Row],[15 TOT]]+Tabla2[[#This Row],[10 TOT]]</f>
        <v>22491</v>
      </c>
      <c r="Q674" s="5">
        <v>1457</v>
      </c>
      <c r="R674" s="5">
        <v>0</v>
      </c>
      <c r="S674" s="5">
        <v>1457</v>
      </c>
      <c r="T674" s="4"/>
      <c r="U674" s="4"/>
      <c r="V674" s="4"/>
      <c r="W674" s="4"/>
    </row>
    <row r="675" spans="1:23" x14ac:dyDescent="0.25">
      <c r="A675" s="7">
        <v>2020</v>
      </c>
      <c r="B675" s="4" t="s">
        <v>35</v>
      </c>
      <c r="C675" s="4" t="s">
        <v>15</v>
      </c>
      <c r="D675" s="5">
        <v>159712</v>
      </c>
      <c r="E675" s="1">
        <v>7624</v>
      </c>
      <c r="F675" s="5">
        <f>+Tabla2[[#This Row],[10 VEN.]]+Tabla2[[#This Row],[10 AP]]</f>
        <v>167336</v>
      </c>
      <c r="G675" s="5">
        <v>69</v>
      </c>
      <c r="H675" s="1">
        <v>235</v>
      </c>
      <c r="I675" s="5">
        <f>+Tabla2[[#This Row],[15 VEN]]+Tabla2[[#This Row],[15 AP]]</f>
        <v>304</v>
      </c>
      <c r="J675" s="5">
        <v>0</v>
      </c>
      <c r="K675" s="1">
        <v>0</v>
      </c>
      <c r="L675" s="5">
        <f>+Tabla2[[#This Row],[30 VEN.]]+Tabla2[[#This Row],[30 AP]]</f>
        <v>0</v>
      </c>
      <c r="M675" s="5">
        <v>414</v>
      </c>
      <c r="N675" s="1">
        <v>112</v>
      </c>
      <c r="O675" s="5">
        <f>+Tabla2[[#This Row],[45 VEN.]]+Tabla2[[#This Row],[45 AP]]</f>
        <v>526</v>
      </c>
      <c r="P675" s="2">
        <f>+Tabla2[[#This Row],[45 TOT]]+Tabla2[[#This Row],[30 TOT ]]+Tabla2[[#This Row],[15 TOT]]+Tabla2[[#This Row],[10 TOT]]</f>
        <v>168166</v>
      </c>
      <c r="Q675" s="5">
        <v>169</v>
      </c>
      <c r="R675" s="5">
        <v>0</v>
      </c>
      <c r="S675" s="5">
        <v>169</v>
      </c>
      <c r="T675" s="4"/>
      <c r="U675" s="4"/>
      <c r="V675" s="4"/>
      <c r="W675" s="4"/>
    </row>
    <row r="676" spans="1:23" x14ac:dyDescent="0.25">
      <c r="A676" s="7">
        <v>2020</v>
      </c>
      <c r="B676" s="4" t="s">
        <v>35</v>
      </c>
      <c r="C676" s="4" t="s">
        <v>24</v>
      </c>
      <c r="D676" s="5">
        <v>0</v>
      </c>
      <c r="E676" s="1">
        <v>0</v>
      </c>
      <c r="F676" s="5">
        <f>+Tabla2[[#This Row],[10 VEN.]]+Tabla2[[#This Row],[10 AP]]</f>
        <v>0</v>
      </c>
      <c r="G676" s="5">
        <v>0</v>
      </c>
      <c r="H676" s="1">
        <v>0</v>
      </c>
      <c r="I676" s="5">
        <f>+Tabla2[[#This Row],[15 VEN]]+Tabla2[[#This Row],[15 AP]]</f>
        <v>0</v>
      </c>
      <c r="J676" s="5">
        <v>0</v>
      </c>
      <c r="K676" s="1">
        <v>0</v>
      </c>
      <c r="L676" s="5">
        <f>+Tabla2[[#This Row],[30 VEN.]]+Tabla2[[#This Row],[30 AP]]</f>
        <v>0</v>
      </c>
      <c r="M676" s="5">
        <v>1257</v>
      </c>
      <c r="N676" s="1">
        <v>286</v>
      </c>
      <c r="O676" s="5">
        <f>+Tabla2[[#This Row],[45 VEN.]]+Tabla2[[#This Row],[45 AP]]</f>
        <v>1543</v>
      </c>
      <c r="P676" s="2">
        <f>+Tabla2[[#This Row],[45 TOT]]+Tabla2[[#This Row],[30 TOT ]]+Tabla2[[#This Row],[15 TOT]]+Tabla2[[#This Row],[10 TOT]]</f>
        <v>1543</v>
      </c>
      <c r="Q676" s="5">
        <v>233</v>
      </c>
      <c r="R676" s="5">
        <v>0</v>
      </c>
      <c r="S676" s="5">
        <v>233</v>
      </c>
      <c r="T676" s="4"/>
      <c r="U676" s="4"/>
      <c r="V676" s="4"/>
      <c r="W676" s="4"/>
    </row>
    <row r="677" spans="1:23" x14ac:dyDescent="0.25">
      <c r="A677" s="7">
        <v>2020</v>
      </c>
      <c r="B677" s="4" t="s">
        <v>35</v>
      </c>
      <c r="C677" s="4" t="s">
        <v>25</v>
      </c>
      <c r="D677" s="5">
        <v>5364</v>
      </c>
      <c r="E677" s="1">
        <v>82093</v>
      </c>
      <c r="F677" s="5">
        <f>+Tabla2[[#This Row],[10 VEN.]]+Tabla2[[#This Row],[10 AP]]</f>
        <v>87457</v>
      </c>
      <c r="G677" s="5">
        <v>21</v>
      </c>
      <c r="H677" s="1">
        <v>261</v>
      </c>
      <c r="I677" s="5">
        <f>+Tabla2[[#This Row],[15 VEN]]+Tabla2[[#This Row],[15 AP]]</f>
        <v>282</v>
      </c>
      <c r="J677" s="5">
        <v>0</v>
      </c>
      <c r="K677" s="1">
        <v>0</v>
      </c>
      <c r="L677" s="5">
        <f>+Tabla2[[#This Row],[30 VEN.]]+Tabla2[[#This Row],[30 AP]]</f>
        <v>0</v>
      </c>
      <c r="M677" s="5">
        <v>2208</v>
      </c>
      <c r="N677" s="1">
        <v>686</v>
      </c>
      <c r="O677" s="5">
        <f>+Tabla2[[#This Row],[45 VEN.]]+Tabla2[[#This Row],[45 AP]]</f>
        <v>2894</v>
      </c>
      <c r="P677" s="2">
        <f>+Tabla2[[#This Row],[45 TOT]]+Tabla2[[#This Row],[30 TOT ]]+Tabla2[[#This Row],[15 TOT]]+Tabla2[[#This Row],[10 TOT]]</f>
        <v>90633</v>
      </c>
      <c r="Q677" s="5">
        <v>3</v>
      </c>
      <c r="R677" s="5">
        <v>0</v>
      </c>
      <c r="S677" s="5">
        <v>3</v>
      </c>
      <c r="T677" s="4"/>
      <c r="U677" s="4"/>
      <c r="V677" s="4"/>
      <c r="W677" s="4"/>
    </row>
    <row r="678" spans="1:23" x14ac:dyDescent="0.25">
      <c r="A678" s="7">
        <v>2020</v>
      </c>
      <c r="B678" s="4" t="s">
        <v>35</v>
      </c>
      <c r="C678" s="4" t="s">
        <v>47</v>
      </c>
      <c r="D678" s="5">
        <v>142650</v>
      </c>
      <c r="E678" s="1">
        <v>5849</v>
      </c>
      <c r="F678" s="5">
        <f>+Tabla2[[#This Row],[10 VEN.]]+Tabla2[[#This Row],[10 AP]]</f>
        <v>148499</v>
      </c>
      <c r="G678" s="5">
        <v>209</v>
      </c>
      <c r="H678" s="1">
        <v>741</v>
      </c>
      <c r="I678" s="5">
        <f>+Tabla2[[#This Row],[15 VEN]]+Tabla2[[#This Row],[15 AP]]</f>
        <v>950</v>
      </c>
      <c r="J678" s="5">
        <v>0</v>
      </c>
      <c r="K678" s="1">
        <v>3</v>
      </c>
      <c r="L678" s="5">
        <f>+Tabla2[[#This Row],[30 VEN.]]+Tabla2[[#This Row],[30 AP]]</f>
        <v>3</v>
      </c>
      <c r="M678" s="5">
        <v>4619</v>
      </c>
      <c r="N678" s="1">
        <v>681</v>
      </c>
      <c r="O678" s="5">
        <f>+Tabla2[[#This Row],[45 VEN.]]+Tabla2[[#This Row],[45 AP]]</f>
        <v>5300</v>
      </c>
      <c r="P678" s="2">
        <f>+Tabla2[[#This Row],[45 TOT]]+Tabla2[[#This Row],[30 TOT ]]+Tabla2[[#This Row],[15 TOT]]+Tabla2[[#This Row],[10 TOT]]</f>
        <v>154752</v>
      </c>
      <c r="Q678" s="5">
        <v>141</v>
      </c>
      <c r="R678" s="5">
        <v>0</v>
      </c>
      <c r="S678" s="5">
        <v>141</v>
      </c>
      <c r="T678" s="4"/>
      <c r="U678" s="4"/>
      <c r="V678" s="4"/>
      <c r="W678" s="4"/>
    </row>
    <row r="679" spans="1:23" x14ac:dyDescent="0.25">
      <c r="A679" s="7">
        <v>2020</v>
      </c>
      <c r="B679" s="4" t="s">
        <v>35</v>
      </c>
      <c r="C679" s="4" t="s">
        <v>26</v>
      </c>
      <c r="D679" s="5">
        <v>80436</v>
      </c>
      <c r="E679" s="1">
        <v>20331</v>
      </c>
      <c r="F679" s="5">
        <f>+Tabla2[[#This Row],[10 VEN.]]+Tabla2[[#This Row],[10 AP]]</f>
        <v>100767</v>
      </c>
      <c r="G679" s="5">
        <v>277</v>
      </c>
      <c r="H679" s="1">
        <v>1042</v>
      </c>
      <c r="I679" s="5">
        <f>+Tabla2[[#This Row],[15 VEN]]+Tabla2[[#This Row],[15 AP]]</f>
        <v>1319</v>
      </c>
      <c r="J679" s="5">
        <v>0</v>
      </c>
      <c r="K679" s="1">
        <v>11</v>
      </c>
      <c r="L679" s="5">
        <f>+Tabla2[[#This Row],[30 VEN.]]+Tabla2[[#This Row],[30 AP]]</f>
        <v>11</v>
      </c>
      <c r="M679" s="5">
        <v>2701</v>
      </c>
      <c r="N679" s="1">
        <v>893</v>
      </c>
      <c r="O679" s="5">
        <f>+Tabla2[[#This Row],[45 VEN.]]+Tabla2[[#This Row],[45 AP]]</f>
        <v>3594</v>
      </c>
      <c r="P679" s="2">
        <f>+Tabla2[[#This Row],[45 TOT]]+Tabla2[[#This Row],[30 TOT ]]+Tabla2[[#This Row],[15 TOT]]+Tabla2[[#This Row],[10 TOT]]</f>
        <v>105691</v>
      </c>
      <c r="Q679" s="5">
        <v>2135</v>
      </c>
      <c r="R679" s="5">
        <v>60</v>
      </c>
      <c r="S679" s="5">
        <v>2195</v>
      </c>
      <c r="T679" s="4"/>
      <c r="U679" s="4"/>
      <c r="V679" s="4"/>
      <c r="W679" s="4"/>
    </row>
    <row r="680" spans="1:23" x14ac:dyDescent="0.25">
      <c r="A680" s="7">
        <v>2020</v>
      </c>
      <c r="B680" s="4" t="s">
        <v>35</v>
      </c>
      <c r="C680" s="4" t="s">
        <v>6</v>
      </c>
      <c r="D680" s="5">
        <v>97234</v>
      </c>
      <c r="E680" s="1">
        <v>67103</v>
      </c>
      <c r="F680" s="5">
        <f>+Tabla2[[#This Row],[10 VEN.]]+Tabla2[[#This Row],[10 AP]]</f>
        <v>164337</v>
      </c>
      <c r="G680" s="5">
        <v>17</v>
      </c>
      <c r="H680" s="1">
        <v>355</v>
      </c>
      <c r="I680" s="5">
        <f>+Tabla2[[#This Row],[15 VEN]]+Tabla2[[#This Row],[15 AP]]</f>
        <v>372</v>
      </c>
      <c r="J680" s="5">
        <v>0</v>
      </c>
      <c r="K680" s="1">
        <v>0</v>
      </c>
      <c r="L680" s="5">
        <f>+Tabla2[[#This Row],[30 VEN.]]+Tabla2[[#This Row],[30 AP]]</f>
        <v>0</v>
      </c>
      <c r="M680" s="5">
        <v>1220</v>
      </c>
      <c r="N680" s="1">
        <v>505</v>
      </c>
      <c r="O680" s="5">
        <f>+Tabla2[[#This Row],[45 VEN.]]+Tabla2[[#This Row],[45 AP]]</f>
        <v>1725</v>
      </c>
      <c r="P680" s="2">
        <f>+Tabla2[[#This Row],[45 TOT]]+Tabla2[[#This Row],[30 TOT ]]+Tabla2[[#This Row],[15 TOT]]+Tabla2[[#This Row],[10 TOT]]</f>
        <v>166434</v>
      </c>
      <c r="Q680" s="5">
        <v>1360</v>
      </c>
      <c r="R680" s="5">
        <v>488</v>
      </c>
      <c r="S680" s="5">
        <v>1848</v>
      </c>
      <c r="T680" s="4"/>
      <c r="U680" s="4"/>
      <c r="V680" s="4"/>
      <c r="W680" s="4"/>
    </row>
    <row r="681" spans="1:23" x14ac:dyDescent="0.25">
      <c r="A681" s="7">
        <v>2020</v>
      </c>
      <c r="B681" s="4" t="s">
        <v>35</v>
      </c>
      <c r="C681" s="4" t="s">
        <v>7</v>
      </c>
      <c r="D681" s="5">
        <v>143919</v>
      </c>
      <c r="E681" s="1">
        <v>9766</v>
      </c>
      <c r="F681" s="5">
        <f>+Tabla2[[#This Row],[10 VEN.]]+Tabla2[[#This Row],[10 AP]]</f>
        <v>153685</v>
      </c>
      <c r="G681" s="5">
        <v>0</v>
      </c>
      <c r="H681" s="1">
        <v>1299</v>
      </c>
      <c r="I681" s="5">
        <f>+Tabla2[[#This Row],[15 VEN]]+Tabla2[[#This Row],[15 AP]]</f>
        <v>1299</v>
      </c>
      <c r="J681" s="5">
        <v>0</v>
      </c>
      <c r="K681" s="1">
        <v>4</v>
      </c>
      <c r="L681" s="5">
        <f>+Tabla2[[#This Row],[30 VEN.]]+Tabla2[[#This Row],[30 AP]]</f>
        <v>4</v>
      </c>
      <c r="M681" s="5">
        <v>8811</v>
      </c>
      <c r="N681" s="1">
        <v>1890</v>
      </c>
      <c r="O681" s="5">
        <f>+Tabla2[[#This Row],[45 VEN.]]+Tabla2[[#This Row],[45 AP]]</f>
        <v>10701</v>
      </c>
      <c r="P681" s="2">
        <f>+Tabla2[[#This Row],[45 TOT]]+Tabla2[[#This Row],[30 TOT ]]+Tabla2[[#This Row],[15 TOT]]+Tabla2[[#This Row],[10 TOT]]</f>
        <v>165689</v>
      </c>
      <c r="Q681" s="5">
        <v>8756</v>
      </c>
      <c r="R681" s="5">
        <v>268</v>
      </c>
      <c r="S681" s="5">
        <v>9024</v>
      </c>
      <c r="T681" s="4"/>
      <c r="U681" s="4"/>
      <c r="V681" s="4"/>
      <c r="W681" s="4"/>
    </row>
    <row r="682" spans="1:23" x14ac:dyDescent="0.25">
      <c r="A682" s="7">
        <v>2020</v>
      </c>
      <c r="B682" s="4" t="s">
        <v>35</v>
      </c>
      <c r="C682" s="4" t="s">
        <v>18</v>
      </c>
      <c r="D682" s="5">
        <v>9441</v>
      </c>
      <c r="E682" s="1">
        <v>43</v>
      </c>
      <c r="F682" s="5">
        <f>+Tabla2[[#This Row],[10 VEN.]]+Tabla2[[#This Row],[10 AP]]</f>
        <v>9484</v>
      </c>
      <c r="G682" s="5">
        <v>0</v>
      </c>
      <c r="H682" s="1">
        <v>0</v>
      </c>
      <c r="I682" s="5">
        <f>+Tabla2[[#This Row],[15 VEN]]+Tabla2[[#This Row],[15 AP]]</f>
        <v>0</v>
      </c>
      <c r="J682" s="5">
        <v>0</v>
      </c>
      <c r="K682" s="1">
        <v>0</v>
      </c>
      <c r="L682" s="5">
        <f>+Tabla2[[#This Row],[30 VEN.]]+Tabla2[[#This Row],[30 AP]]</f>
        <v>0</v>
      </c>
      <c r="M682" s="5">
        <v>48</v>
      </c>
      <c r="N682" s="1">
        <v>0</v>
      </c>
      <c r="O682" s="5">
        <f>+Tabla2[[#This Row],[45 VEN.]]+Tabla2[[#This Row],[45 AP]]</f>
        <v>48</v>
      </c>
      <c r="P682" s="2">
        <f>+Tabla2[[#This Row],[45 TOT]]+Tabla2[[#This Row],[30 TOT ]]+Tabla2[[#This Row],[15 TOT]]+Tabla2[[#This Row],[10 TOT]]</f>
        <v>9532</v>
      </c>
      <c r="Q682" s="5">
        <v>0</v>
      </c>
      <c r="R682" s="5">
        <v>0</v>
      </c>
      <c r="S682" s="5">
        <v>0</v>
      </c>
      <c r="T682" s="4"/>
      <c r="U682" s="4"/>
      <c r="V682" s="4"/>
      <c r="W682" s="4"/>
    </row>
    <row r="683" spans="1:23" x14ac:dyDescent="0.25">
      <c r="A683" s="7">
        <v>2020</v>
      </c>
      <c r="B683" s="4" t="s">
        <v>35</v>
      </c>
      <c r="C683" s="4" t="s">
        <v>8</v>
      </c>
      <c r="D683" s="5">
        <v>68304</v>
      </c>
      <c r="E683" s="1">
        <v>6012</v>
      </c>
      <c r="F683" s="5">
        <f>+Tabla2[[#This Row],[10 VEN.]]+Tabla2[[#This Row],[10 AP]]</f>
        <v>74316</v>
      </c>
      <c r="G683" s="5">
        <v>56</v>
      </c>
      <c r="H683" s="1">
        <v>86</v>
      </c>
      <c r="I683" s="5">
        <f>+Tabla2[[#This Row],[15 VEN]]+Tabla2[[#This Row],[15 AP]]</f>
        <v>142</v>
      </c>
      <c r="J683" s="5">
        <v>0</v>
      </c>
      <c r="K683" s="1">
        <v>0</v>
      </c>
      <c r="L683" s="5">
        <f>+Tabla2[[#This Row],[30 VEN.]]+Tabla2[[#This Row],[30 AP]]</f>
        <v>0</v>
      </c>
      <c r="M683" s="5">
        <v>186</v>
      </c>
      <c r="N683" s="1">
        <v>72</v>
      </c>
      <c r="O683" s="5">
        <f>+Tabla2[[#This Row],[45 VEN.]]+Tabla2[[#This Row],[45 AP]]</f>
        <v>258</v>
      </c>
      <c r="P683" s="2">
        <f>+Tabla2[[#This Row],[45 TOT]]+Tabla2[[#This Row],[30 TOT ]]+Tabla2[[#This Row],[15 TOT]]+Tabla2[[#This Row],[10 TOT]]</f>
        <v>74716</v>
      </c>
      <c r="Q683" s="5">
        <v>0</v>
      </c>
      <c r="R683" s="5">
        <v>0</v>
      </c>
      <c r="S683" s="5">
        <v>0</v>
      </c>
      <c r="T683" s="4"/>
      <c r="U683" s="4"/>
      <c r="V683" s="4"/>
      <c r="W683" s="4"/>
    </row>
    <row r="684" spans="1:23" x14ac:dyDescent="0.25">
      <c r="A684" s="7">
        <v>2020</v>
      </c>
      <c r="B684" s="4" t="s">
        <v>35</v>
      </c>
      <c r="C684" s="4" t="s">
        <v>5</v>
      </c>
      <c r="D684" s="5">
        <v>7254</v>
      </c>
      <c r="E684" s="1">
        <v>4820</v>
      </c>
      <c r="F684" s="5">
        <f>+Tabla2[[#This Row],[10 VEN.]]+Tabla2[[#This Row],[10 AP]]</f>
        <v>12074</v>
      </c>
      <c r="G684" s="5">
        <v>4</v>
      </c>
      <c r="H684" s="1">
        <v>24</v>
      </c>
      <c r="I684" s="5">
        <f>+Tabla2[[#This Row],[15 VEN]]+Tabla2[[#This Row],[15 AP]]</f>
        <v>28</v>
      </c>
      <c r="J684" s="5">
        <v>0</v>
      </c>
      <c r="K684" s="1">
        <v>0</v>
      </c>
      <c r="L684" s="5">
        <f>+Tabla2[[#This Row],[30 VEN.]]+Tabla2[[#This Row],[30 AP]]</f>
        <v>0</v>
      </c>
      <c r="M684" s="5">
        <v>251</v>
      </c>
      <c r="N684" s="1">
        <v>2</v>
      </c>
      <c r="O684" s="5">
        <f>+Tabla2[[#This Row],[45 VEN.]]+Tabla2[[#This Row],[45 AP]]</f>
        <v>253</v>
      </c>
      <c r="P684" s="2">
        <f>+Tabla2[[#This Row],[45 TOT]]+Tabla2[[#This Row],[30 TOT ]]+Tabla2[[#This Row],[15 TOT]]+Tabla2[[#This Row],[10 TOT]]</f>
        <v>12355</v>
      </c>
      <c r="Q684" s="5">
        <v>0</v>
      </c>
      <c r="R684" s="5">
        <v>0</v>
      </c>
      <c r="S684" s="5">
        <v>0</v>
      </c>
      <c r="T684" s="4"/>
      <c r="U684" s="4"/>
      <c r="V684" s="4"/>
      <c r="W684" s="4"/>
    </row>
    <row r="685" spans="1:23" x14ac:dyDescent="0.25">
      <c r="A685" s="7">
        <v>2020</v>
      </c>
      <c r="B685" s="4" t="s">
        <v>37</v>
      </c>
      <c r="C685" s="4" t="s">
        <v>3</v>
      </c>
      <c r="D685" s="5">
        <v>59097</v>
      </c>
      <c r="E685" s="1">
        <v>0</v>
      </c>
      <c r="F685" s="5">
        <f>+Tabla2[[#This Row],[10 VEN.]]+Tabla2[[#This Row],[10 AP]]</f>
        <v>59097</v>
      </c>
      <c r="G685" s="5">
        <v>264</v>
      </c>
      <c r="H685" s="1">
        <v>262</v>
      </c>
      <c r="I685" s="5">
        <f>+Tabla2[[#This Row],[15 VEN]]+Tabla2[[#This Row],[15 AP]]</f>
        <v>526</v>
      </c>
      <c r="J685" s="5">
        <v>0</v>
      </c>
      <c r="K685" s="1">
        <v>16</v>
      </c>
      <c r="L685" s="5">
        <f>+Tabla2[[#This Row],[30 VEN.]]+Tabla2[[#This Row],[30 AP]]</f>
        <v>16</v>
      </c>
      <c r="M685" s="5">
        <v>723</v>
      </c>
      <c r="N685" s="1">
        <v>27</v>
      </c>
      <c r="O685" s="5">
        <f>+Tabla2[[#This Row],[45 VEN.]]+Tabla2[[#This Row],[45 AP]]</f>
        <v>750</v>
      </c>
      <c r="P685" s="2">
        <f>+Tabla2[[#This Row],[45 TOT]]+Tabla2[[#This Row],[30 TOT ]]+Tabla2[[#This Row],[15 TOT]]+Tabla2[[#This Row],[10 TOT]]</f>
        <v>60389</v>
      </c>
      <c r="Q685" s="5">
        <v>0</v>
      </c>
      <c r="R685" s="5">
        <v>0</v>
      </c>
      <c r="S685" s="5">
        <v>0</v>
      </c>
      <c r="T685" s="4"/>
      <c r="U685" s="4"/>
      <c r="V685" s="4"/>
      <c r="W685" s="4"/>
    </row>
    <row r="686" spans="1:23" x14ac:dyDescent="0.25">
      <c r="A686" s="7">
        <v>2020</v>
      </c>
      <c r="B686" s="4" t="s">
        <v>37</v>
      </c>
      <c r="C686" s="4" t="s">
        <v>9</v>
      </c>
      <c r="D686" s="5">
        <v>50085</v>
      </c>
      <c r="E686" s="1">
        <v>150</v>
      </c>
      <c r="F686" s="5">
        <f>+Tabla2[[#This Row],[10 VEN.]]+Tabla2[[#This Row],[10 AP]]</f>
        <v>50235</v>
      </c>
      <c r="G686" s="5">
        <v>173</v>
      </c>
      <c r="H686" s="1">
        <v>171</v>
      </c>
      <c r="I686" s="5">
        <f>+Tabla2[[#This Row],[15 VEN]]+Tabla2[[#This Row],[15 AP]]</f>
        <v>344</v>
      </c>
      <c r="J686" s="5">
        <v>0</v>
      </c>
      <c r="K686" s="1">
        <v>5</v>
      </c>
      <c r="L686" s="5">
        <f>+Tabla2[[#This Row],[30 VEN.]]+Tabla2[[#This Row],[30 AP]]</f>
        <v>5</v>
      </c>
      <c r="M686" s="5">
        <v>591</v>
      </c>
      <c r="N686" s="1">
        <v>42</v>
      </c>
      <c r="O686" s="5">
        <f>+Tabla2[[#This Row],[45 VEN.]]+Tabla2[[#This Row],[45 AP]]</f>
        <v>633</v>
      </c>
      <c r="P686" s="2">
        <f>+Tabla2[[#This Row],[45 TOT]]+Tabla2[[#This Row],[30 TOT ]]+Tabla2[[#This Row],[15 TOT]]+Tabla2[[#This Row],[10 TOT]]</f>
        <v>51217</v>
      </c>
      <c r="Q686" s="5">
        <v>185</v>
      </c>
      <c r="R686" s="5">
        <v>678</v>
      </c>
      <c r="S686" s="5">
        <v>863</v>
      </c>
      <c r="T686" s="4"/>
      <c r="U686" s="4"/>
      <c r="V686" s="4"/>
      <c r="W686" s="4"/>
    </row>
    <row r="687" spans="1:23" x14ac:dyDescent="0.25">
      <c r="A687" s="7">
        <v>2020</v>
      </c>
      <c r="B687" s="4" t="s">
        <v>37</v>
      </c>
      <c r="C687" s="4" t="s">
        <v>7</v>
      </c>
      <c r="D687" s="5">
        <v>12056</v>
      </c>
      <c r="E687" s="1">
        <v>0</v>
      </c>
      <c r="F687" s="5">
        <f>+Tabla2[[#This Row],[10 VEN.]]+Tabla2[[#This Row],[10 AP]]</f>
        <v>12056</v>
      </c>
      <c r="G687" s="5">
        <v>917</v>
      </c>
      <c r="H687" s="1">
        <v>39</v>
      </c>
      <c r="I687" s="5">
        <f>+Tabla2[[#This Row],[15 VEN]]+Tabla2[[#This Row],[15 AP]]</f>
        <v>956</v>
      </c>
      <c r="J687" s="5">
        <v>0</v>
      </c>
      <c r="K687" s="1">
        <v>0</v>
      </c>
      <c r="L687" s="5">
        <f>+Tabla2[[#This Row],[30 VEN.]]+Tabla2[[#This Row],[30 AP]]</f>
        <v>0</v>
      </c>
      <c r="M687" s="5">
        <v>382</v>
      </c>
      <c r="N687" s="1">
        <v>22</v>
      </c>
      <c r="O687" s="5">
        <f>+Tabla2[[#This Row],[45 VEN.]]+Tabla2[[#This Row],[45 AP]]</f>
        <v>404</v>
      </c>
      <c r="P687" s="2">
        <f>+Tabla2[[#This Row],[45 TOT]]+Tabla2[[#This Row],[30 TOT ]]+Tabla2[[#This Row],[15 TOT]]+Tabla2[[#This Row],[10 TOT]]</f>
        <v>13416</v>
      </c>
      <c r="Q687" s="5">
        <v>1235</v>
      </c>
      <c r="R687" s="5">
        <v>0</v>
      </c>
      <c r="S687" s="5">
        <v>1235</v>
      </c>
      <c r="T687" s="4"/>
      <c r="U687" s="4"/>
      <c r="V687" s="4"/>
      <c r="W687" s="4"/>
    </row>
    <row r="688" spans="1:23" x14ac:dyDescent="0.25">
      <c r="A688" s="7">
        <v>2020</v>
      </c>
      <c r="B688" s="4" t="s">
        <v>37</v>
      </c>
      <c r="C688" s="4" t="s">
        <v>19</v>
      </c>
      <c r="D688" s="5">
        <v>6235</v>
      </c>
      <c r="E688" s="1">
        <v>321</v>
      </c>
      <c r="F688" s="5">
        <f>+Tabla2[[#This Row],[10 VEN.]]+Tabla2[[#This Row],[10 AP]]</f>
        <v>6556</v>
      </c>
      <c r="G688" s="5">
        <v>14</v>
      </c>
      <c r="H688" s="1">
        <v>32</v>
      </c>
      <c r="I688" s="5">
        <f>+Tabla2[[#This Row],[15 VEN]]+Tabla2[[#This Row],[15 AP]]</f>
        <v>46</v>
      </c>
      <c r="J688" s="5">
        <v>0</v>
      </c>
      <c r="K688" s="1">
        <v>0</v>
      </c>
      <c r="L688" s="5">
        <f>+Tabla2[[#This Row],[30 VEN.]]+Tabla2[[#This Row],[30 AP]]</f>
        <v>0</v>
      </c>
      <c r="M688" s="5">
        <v>153</v>
      </c>
      <c r="N688" s="1">
        <v>30</v>
      </c>
      <c r="O688" s="5">
        <f>+Tabla2[[#This Row],[45 VEN.]]+Tabla2[[#This Row],[45 AP]]</f>
        <v>183</v>
      </c>
      <c r="P688" s="2">
        <f>+Tabla2[[#This Row],[45 TOT]]+Tabla2[[#This Row],[30 TOT ]]+Tabla2[[#This Row],[15 TOT]]+Tabla2[[#This Row],[10 TOT]]</f>
        <v>6785</v>
      </c>
      <c r="Q688" s="5">
        <v>201</v>
      </c>
      <c r="R688" s="5">
        <v>0</v>
      </c>
      <c r="S688" s="5">
        <v>201</v>
      </c>
      <c r="T688" s="4"/>
      <c r="U688" s="4"/>
      <c r="V688" s="4"/>
      <c r="W688" s="4"/>
    </row>
    <row r="689" spans="1:23" x14ac:dyDescent="0.25">
      <c r="A689" s="7">
        <v>2020</v>
      </c>
      <c r="B689" s="4" t="s">
        <v>37</v>
      </c>
      <c r="C689" s="4" t="s">
        <v>5</v>
      </c>
      <c r="D689" s="5">
        <v>571</v>
      </c>
      <c r="E689" s="1">
        <v>101</v>
      </c>
      <c r="F689" s="5">
        <f>+Tabla2[[#This Row],[10 VEN.]]+Tabla2[[#This Row],[10 AP]]</f>
        <v>672</v>
      </c>
      <c r="G689" s="5">
        <v>2</v>
      </c>
      <c r="H689" s="1">
        <v>18</v>
      </c>
      <c r="I689" s="5">
        <f>+Tabla2[[#This Row],[15 VEN]]+Tabla2[[#This Row],[15 AP]]</f>
        <v>20</v>
      </c>
      <c r="J689" s="5">
        <v>0</v>
      </c>
      <c r="K689" s="1">
        <v>0</v>
      </c>
      <c r="L689" s="5">
        <f>+Tabla2[[#This Row],[30 VEN.]]+Tabla2[[#This Row],[30 AP]]</f>
        <v>0</v>
      </c>
      <c r="M689" s="5">
        <v>3</v>
      </c>
      <c r="N689" s="1">
        <v>2</v>
      </c>
      <c r="O689" s="5">
        <f>+Tabla2[[#This Row],[45 VEN.]]+Tabla2[[#This Row],[45 AP]]</f>
        <v>5</v>
      </c>
      <c r="P689" s="2">
        <f>+Tabla2[[#This Row],[45 TOT]]+Tabla2[[#This Row],[30 TOT ]]+Tabla2[[#This Row],[15 TOT]]+Tabla2[[#This Row],[10 TOT]]</f>
        <v>697</v>
      </c>
      <c r="Q689" s="5">
        <v>0</v>
      </c>
      <c r="R689" s="5">
        <v>331</v>
      </c>
      <c r="S689" s="5">
        <v>331</v>
      </c>
      <c r="T689" s="4"/>
      <c r="U689" s="4"/>
      <c r="V689" s="4"/>
      <c r="W689" s="4"/>
    </row>
    <row r="690" spans="1:23" x14ac:dyDescent="0.25">
      <c r="A690" s="7">
        <v>2020</v>
      </c>
      <c r="B690" s="4" t="s">
        <v>37</v>
      </c>
      <c r="C690" s="4" t="s">
        <v>25</v>
      </c>
      <c r="D690" s="5">
        <v>428</v>
      </c>
      <c r="E690" s="1">
        <v>644</v>
      </c>
      <c r="F690" s="5">
        <f>+Tabla2[[#This Row],[10 VEN.]]+Tabla2[[#This Row],[10 AP]]</f>
        <v>1072</v>
      </c>
      <c r="G690" s="5">
        <v>1</v>
      </c>
      <c r="H690" s="1">
        <v>21</v>
      </c>
      <c r="I690" s="5">
        <f>+Tabla2[[#This Row],[15 VEN]]+Tabla2[[#This Row],[15 AP]]</f>
        <v>22</v>
      </c>
      <c r="J690" s="5">
        <v>0</v>
      </c>
      <c r="K690" s="1">
        <v>0</v>
      </c>
      <c r="L690" s="5">
        <f>+Tabla2[[#This Row],[30 VEN.]]+Tabla2[[#This Row],[30 AP]]</f>
        <v>0</v>
      </c>
      <c r="M690" s="5">
        <v>27</v>
      </c>
      <c r="N690" s="1">
        <v>4</v>
      </c>
      <c r="O690" s="5">
        <f>+Tabla2[[#This Row],[45 VEN.]]+Tabla2[[#This Row],[45 AP]]</f>
        <v>31</v>
      </c>
      <c r="P690" s="2">
        <f>+Tabla2[[#This Row],[45 TOT]]+Tabla2[[#This Row],[30 TOT ]]+Tabla2[[#This Row],[15 TOT]]+Tabla2[[#This Row],[10 TOT]]</f>
        <v>1125</v>
      </c>
      <c r="Q690" s="5">
        <v>4</v>
      </c>
      <c r="R690" s="5">
        <v>345</v>
      </c>
      <c r="S690" s="5">
        <v>349</v>
      </c>
      <c r="T690" s="4"/>
      <c r="U690" s="4"/>
      <c r="V690" s="4"/>
      <c r="W690" s="4"/>
    </row>
    <row r="691" spans="1:23" x14ac:dyDescent="0.25">
      <c r="A691" s="7">
        <v>2020</v>
      </c>
      <c r="B691" s="4" t="s">
        <v>38</v>
      </c>
      <c r="C691" s="4" t="s">
        <v>8</v>
      </c>
      <c r="D691" s="5">
        <v>184006</v>
      </c>
      <c r="E691" s="1">
        <v>1495</v>
      </c>
      <c r="F691" s="5">
        <f>+Tabla2[[#This Row],[10 VEN.]]+Tabla2[[#This Row],[10 AP]]</f>
        <v>185501</v>
      </c>
      <c r="G691" s="5">
        <v>49</v>
      </c>
      <c r="H691" s="1">
        <v>78</v>
      </c>
      <c r="I691" s="5">
        <f>+Tabla2[[#This Row],[15 VEN]]+Tabla2[[#This Row],[15 AP]]</f>
        <v>127</v>
      </c>
      <c r="J691" s="5">
        <v>0</v>
      </c>
      <c r="K691" s="1">
        <v>7</v>
      </c>
      <c r="L691" s="5">
        <f>+Tabla2[[#This Row],[30 VEN.]]+Tabla2[[#This Row],[30 AP]]</f>
        <v>7</v>
      </c>
      <c r="M691" s="5">
        <v>1546</v>
      </c>
      <c r="N691" s="1">
        <v>0</v>
      </c>
      <c r="O691" s="5">
        <f>+Tabla2[[#This Row],[45 VEN.]]+Tabla2[[#This Row],[45 AP]]</f>
        <v>1546</v>
      </c>
      <c r="P691" s="2">
        <f>+Tabla2[[#This Row],[45 TOT]]+Tabla2[[#This Row],[30 TOT ]]+Tabla2[[#This Row],[15 TOT]]+Tabla2[[#This Row],[10 TOT]]</f>
        <v>187181</v>
      </c>
      <c r="Q691" s="5">
        <v>19</v>
      </c>
      <c r="R691" s="5">
        <v>21</v>
      </c>
      <c r="S691" s="5">
        <v>40</v>
      </c>
      <c r="T691" s="4"/>
      <c r="U691" s="4"/>
      <c r="V691" s="4"/>
      <c r="W691" s="4"/>
    </row>
    <row r="692" spans="1:23" x14ac:dyDescent="0.25">
      <c r="A692" s="7">
        <v>2020</v>
      </c>
      <c r="B692" s="4" t="s">
        <v>38</v>
      </c>
      <c r="C692" s="4" t="s">
        <v>45</v>
      </c>
      <c r="D692" s="5">
        <v>153071</v>
      </c>
      <c r="E692" s="1">
        <v>2250</v>
      </c>
      <c r="F692" s="5">
        <f>+Tabla2[[#This Row],[10 VEN.]]+Tabla2[[#This Row],[10 AP]]</f>
        <v>155321</v>
      </c>
      <c r="G692" s="5">
        <v>46</v>
      </c>
      <c r="H692" s="1">
        <v>272</v>
      </c>
      <c r="I692" s="5">
        <f>+Tabla2[[#This Row],[15 VEN]]+Tabla2[[#This Row],[15 AP]]</f>
        <v>318</v>
      </c>
      <c r="J692" s="5">
        <v>0</v>
      </c>
      <c r="K692" s="1">
        <v>6</v>
      </c>
      <c r="L692" s="5">
        <f>+Tabla2[[#This Row],[30 VEN.]]+Tabla2[[#This Row],[30 AP]]</f>
        <v>6</v>
      </c>
      <c r="M692" s="5">
        <v>580</v>
      </c>
      <c r="N692" s="1">
        <v>123</v>
      </c>
      <c r="O692" s="5">
        <f>+Tabla2[[#This Row],[45 VEN.]]+Tabla2[[#This Row],[45 AP]]</f>
        <v>703</v>
      </c>
      <c r="P692" s="2">
        <f>+Tabla2[[#This Row],[45 TOT]]+Tabla2[[#This Row],[30 TOT ]]+Tabla2[[#This Row],[15 TOT]]+Tabla2[[#This Row],[10 TOT]]</f>
        <v>156348</v>
      </c>
      <c r="Q692" s="5">
        <v>950</v>
      </c>
      <c r="R692" s="5">
        <v>1</v>
      </c>
      <c r="S692" s="5">
        <v>951</v>
      </c>
      <c r="T692" s="4"/>
      <c r="U692" s="4"/>
      <c r="V692" s="4"/>
      <c r="W692" s="4"/>
    </row>
    <row r="693" spans="1:23" x14ac:dyDescent="0.25">
      <c r="A693" s="7">
        <v>2020</v>
      </c>
      <c r="B693" s="4" t="s">
        <v>38</v>
      </c>
      <c r="C693" s="4" t="s">
        <v>18</v>
      </c>
      <c r="D693" s="5">
        <v>610626</v>
      </c>
      <c r="E693" s="1">
        <v>4361</v>
      </c>
      <c r="F693" s="5">
        <f>+Tabla2[[#This Row],[10 VEN.]]+Tabla2[[#This Row],[10 AP]]</f>
        <v>614987</v>
      </c>
      <c r="G693" s="5">
        <v>100</v>
      </c>
      <c r="H693" s="1">
        <v>74</v>
      </c>
      <c r="I693" s="5">
        <f>+Tabla2[[#This Row],[15 VEN]]+Tabla2[[#This Row],[15 AP]]</f>
        <v>174</v>
      </c>
      <c r="J693" s="5">
        <v>0</v>
      </c>
      <c r="K693" s="1">
        <v>0</v>
      </c>
      <c r="L693" s="5">
        <f>+Tabla2[[#This Row],[30 VEN.]]+Tabla2[[#This Row],[30 AP]]</f>
        <v>0</v>
      </c>
      <c r="M693" s="5">
        <v>1573</v>
      </c>
      <c r="N693" s="1">
        <v>5</v>
      </c>
      <c r="O693" s="5">
        <f>+Tabla2[[#This Row],[45 VEN.]]+Tabla2[[#This Row],[45 AP]]</f>
        <v>1578</v>
      </c>
      <c r="P693" s="2">
        <f>+Tabla2[[#This Row],[45 TOT]]+Tabla2[[#This Row],[30 TOT ]]+Tabla2[[#This Row],[15 TOT]]+Tabla2[[#This Row],[10 TOT]]</f>
        <v>616739</v>
      </c>
      <c r="Q693" s="5">
        <v>5</v>
      </c>
      <c r="R693" s="5">
        <v>280</v>
      </c>
      <c r="S693" s="5">
        <v>285</v>
      </c>
      <c r="T693" s="4"/>
      <c r="U693" s="4"/>
      <c r="V693" s="4"/>
      <c r="W693" s="4"/>
    </row>
    <row r="694" spans="1:23" x14ac:dyDescent="0.25">
      <c r="A694" s="7">
        <v>2020</v>
      </c>
      <c r="B694" s="4" t="s">
        <v>38</v>
      </c>
      <c r="C694" s="4" t="s">
        <v>47</v>
      </c>
      <c r="D694" s="5">
        <v>87210</v>
      </c>
      <c r="E694" s="1">
        <v>253</v>
      </c>
      <c r="F694" s="5">
        <f>+Tabla2[[#This Row],[10 VEN.]]+Tabla2[[#This Row],[10 AP]]</f>
        <v>87463</v>
      </c>
      <c r="G694" s="5">
        <v>59</v>
      </c>
      <c r="H694" s="1">
        <v>82</v>
      </c>
      <c r="I694" s="5">
        <f>+Tabla2[[#This Row],[15 VEN]]+Tabla2[[#This Row],[15 AP]]</f>
        <v>141</v>
      </c>
      <c r="J694" s="5">
        <v>0</v>
      </c>
      <c r="K694" s="1">
        <v>0</v>
      </c>
      <c r="L694" s="5">
        <f>+Tabla2[[#This Row],[30 VEN.]]+Tabla2[[#This Row],[30 AP]]</f>
        <v>0</v>
      </c>
      <c r="M694" s="5">
        <v>566</v>
      </c>
      <c r="N694" s="1">
        <v>45</v>
      </c>
      <c r="O694" s="5">
        <f>+Tabla2[[#This Row],[45 VEN.]]+Tabla2[[#This Row],[45 AP]]</f>
        <v>611</v>
      </c>
      <c r="P694" s="2">
        <f>+Tabla2[[#This Row],[45 TOT]]+Tabla2[[#This Row],[30 TOT ]]+Tabla2[[#This Row],[15 TOT]]+Tabla2[[#This Row],[10 TOT]]</f>
        <v>88215</v>
      </c>
      <c r="Q694" s="5">
        <v>409</v>
      </c>
      <c r="R694" s="5">
        <v>367</v>
      </c>
      <c r="S694" s="5">
        <v>776</v>
      </c>
      <c r="T694" s="4"/>
      <c r="U694" s="4"/>
      <c r="V694" s="4"/>
      <c r="W694" s="4"/>
    </row>
    <row r="695" spans="1:23" x14ac:dyDescent="0.25">
      <c r="A695" s="7">
        <v>2020</v>
      </c>
      <c r="B695" s="4" t="s">
        <v>38</v>
      </c>
      <c r="C695" s="4" t="s">
        <v>7</v>
      </c>
      <c r="D695" s="5">
        <v>233255</v>
      </c>
      <c r="E695" s="1">
        <v>12041</v>
      </c>
      <c r="F695" s="5">
        <f>+Tabla2[[#This Row],[10 VEN.]]+Tabla2[[#This Row],[10 AP]]</f>
        <v>245296</v>
      </c>
      <c r="G695" s="5">
        <v>0</v>
      </c>
      <c r="H695" s="1">
        <v>0</v>
      </c>
      <c r="I695" s="5">
        <f>+Tabla2[[#This Row],[15 VEN]]+Tabla2[[#This Row],[15 AP]]</f>
        <v>0</v>
      </c>
      <c r="J695" s="5">
        <v>0</v>
      </c>
      <c r="K695" s="1">
        <v>0</v>
      </c>
      <c r="L695" s="5">
        <f>+Tabla2[[#This Row],[30 VEN.]]+Tabla2[[#This Row],[30 AP]]</f>
        <v>0</v>
      </c>
      <c r="M695" s="5">
        <v>1149</v>
      </c>
      <c r="N695" s="1">
        <v>174</v>
      </c>
      <c r="O695" s="5">
        <f>+Tabla2[[#This Row],[45 VEN.]]+Tabla2[[#This Row],[45 AP]]</f>
        <v>1323</v>
      </c>
      <c r="P695" s="2">
        <f>+Tabla2[[#This Row],[45 TOT]]+Tabla2[[#This Row],[30 TOT ]]+Tabla2[[#This Row],[15 TOT]]+Tabla2[[#This Row],[10 TOT]]</f>
        <v>246619</v>
      </c>
      <c r="Q695" s="5">
        <v>3998</v>
      </c>
      <c r="R695" s="5">
        <v>162</v>
      </c>
      <c r="S695" s="5">
        <v>4160</v>
      </c>
      <c r="T695" s="4"/>
      <c r="U695" s="4"/>
      <c r="V695" s="4"/>
      <c r="W695" s="4"/>
    </row>
    <row r="696" spans="1:23" x14ac:dyDescent="0.25">
      <c r="A696" s="7">
        <v>2020</v>
      </c>
      <c r="B696" s="4" t="s">
        <v>38</v>
      </c>
      <c r="C696" s="4" t="s">
        <v>9</v>
      </c>
      <c r="D696" s="5">
        <v>4579</v>
      </c>
      <c r="E696" s="1">
        <v>8</v>
      </c>
      <c r="F696" s="5">
        <f>+Tabla2[[#This Row],[10 VEN.]]+Tabla2[[#This Row],[10 AP]]</f>
        <v>4587</v>
      </c>
      <c r="G696" s="5">
        <v>0</v>
      </c>
      <c r="H696" s="1">
        <v>0</v>
      </c>
      <c r="I696" s="5">
        <f>+Tabla2[[#This Row],[15 VEN]]+Tabla2[[#This Row],[15 AP]]</f>
        <v>0</v>
      </c>
      <c r="J696" s="5">
        <v>0</v>
      </c>
      <c r="K696" s="1">
        <v>0</v>
      </c>
      <c r="L696" s="5">
        <f>+Tabla2[[#This Row],[30 VEN.]]+Tabla2[[#This Row],[30 AP]]</f>
        <v>0</v>
      </c>
      <c r="M696" s="5">
        <v>5</v>
      </c>
      <c r="N696" s="1">
        <v>2</v>
      </c>
      <c r="O696" s="5">
        <f>+Tabla2[[#This Row],[45 VEN.]]+Tabla2[[#This Row],[45 AP]]</f>
        <v>7</v>
      </c>
      <c r="P696" s="2">
        <f>+Tabla2[[#This Row],[45 TOT]]+Tabla2[[#This Row],[30 TOT ]]+Tabla2[[#This Row],[15 TOT]]+Tabla2[[#This Row],[10 TOT]]</f>
        <v>4594</v>
      </c>
      <c r="Q696" s="5">
        <v>0</v>
      </c>
      <c r="R696" s="5">
        <v>0</v>
      </c>
      <c r="S696" s="5">
        <v>0</v>
      </c>
      <c r="T696" s="4"/>
      <c r="U696" s="4"/>
      <c r="V696" s="4"/>
      <c r="W696" s="4"/>
    </row>
    <row r="697" spans="1:23" x14ac:dyDescent="0.25">
      <c r="A697" s="7">
        <v>2020</v>
      </c>
      <c r="B697" s="4" t="s">
        <v>38</v>
      </c>
      <c r="C697" s="4" t="s">
        <v>3</v>
      </c>
      <c r="D697" s="5">
        <v>0</v>
      </c>
      <c r="E697" s="1">
        <v>0</v>
      </c>
      <c r="F697" s="5">
        <f>+Tabla2[[#This Row],[10 VEN.]]+Tabla2[[#This Row],[10 AP]]</f>
        <v>0</v>
      </c>
      <c r="G697" s="5">
        <v>0</v>
      </c>
      <c r="H697" s="1">
        <v>0</v>
      </c>
      <c r="I697" s="5">
        <f>+Tabla2[[#This Row],[15 VEN]]+Tabla2[[#This Row],[15 AP]]</f>
        <v>0</v>
      </c>
      <c r="J697" s="5">
        <v>0</v>
      </c>
      <c r="K697" s="1">
        <v>0</v>
      </c>
      <c r="L697" s="5">
        <f>+Tabla2[[#This Row],[30 VEN.]]+Tabla2[[#This Row],[30 AP]]</f>
        <v>0</v>
      </c>
      <c r="M697" s="5">
        <v>39</v>
      </c>
      <c r="N697" s="1">
        <v>0</v>
      </c>
      <c r="O697" s="5">
        <f>+Tabla2[[#This Row],[45 VEN.]]+Tabla2[[#This Row],[45 AP]]</f>
        <v>39</v>
      </c>
      <c r="P697" s="2">
        <f>+Tabla2[[#This Row],[45 TOT]]+Tabla2[[#This Row],[30 TOT ]]+Tabla2[[#This Row],[15 TOT]]+Tabla2[[#This Row],[10 TOT]]</f>
        <v>39</v>
      </c>
      <c r="Q697" s="5">
        <v>0</v>
      </c>
      <c r="R697" s="5">
        <v>0</v>
      </c>
      <c r="S697" s="5">
        <v>0</v>
      </c>
      <c r="T697" s="4"/>
      <c r="U697" s="4"/>
      <c r="V697" s="4"/>
      <c r="W697" s="4"/>
    </row>
    <row r="698" spans="1:23" x14ac:dyDescent="0.25">
      <c r="A698" s="7">
        <v>2020</v>
      </c>
      <c r="B698" s="4" t="s">
        <v>39</v>
      </c>
      <c r="C698" s="4" t="s">
        <v>8</v>
      </c>
      <c r="D698" s="5">
        <v>95945</v>
      </c>
      <c r="E698" s="1">
        <v>6093</v>
      </c>
      <c r="F698" s="5">
        <f>+Tabla2[[#This Row],[10 VEN.]]+Tabla2[[#This Row],[10 AP]]</f>
        <v>102038</v>
      </c>
      <c r="G698" s="5">
        <v>210</v>
      </c>
      <c r="H698" s="1">
        <v>910</v>
      </c>
      <c r="I698" s="5">
        <f>+Tabla2[[#This Row],[15 VEN]]+Tabla2[[#This Row],[15 AP]]</f>
        <v>1120</v>
      </c>
      <c r="J698" s="5">
        <v>1</v>
      </c>
      <c r="K698" s="1">
        <v>3</v>
      </c>
      <c r="L698" s="5">
        <f>+Tabla2[[#This Row],[30 VEN.]]+Tabla2[[#This Row],[30 AP]]</f>
        <v>4</v>
      </c>
      <c r="M698" s="5">
        <v>1164</v>
      </c>
      <c r="N698" s="1">
        <v>338</v>
      </c>
      <c r="O698" s="5">
        <f>+Tabla2[[#This Row],[45 VEN.]]+Tabla2[[#This Row],[45 AP]]</f>
        <v>1502</v>
      </c>
      <c r="P698" s="2">
        <f>+Tabla2[[#This Row],[45 TOT]]+Tabla2[[#This Row],[30 TOT ]]+Tabla2[[#This Row],[15 TOT]]+Tabla2[[#This Row],[10 TOT]]</f>
        <v>104664</v>
      </c>
      <c r="Q698" s="5">
        <v>0</v>
      </c>
      <c r="R698" s="5">
        <v>0</v>
      </c>
      <c r="S698" s="5">
        <v>0</v>
      </c>
      <c r="T698" s="4"/>
      <c r="U698" s="4"/>
      <c r="V698" s="4"/>
      <c r="W698" s="4"/>
    </row>
    <row r="699" spans="1:23" x14ac:dyDescent="0.25">
      <c r="A699" s="7">
        <v>2020</v>
      </c>
      <c r="B699" s="4" t="s">
        <v>39</v>
      </c>
      <c r="C699" s="4" t="s">
        <v>28</v>
      </c>
      <c r="D699" s="5">
        <v>3579</v>
      </c>
      <c r="E699" s="1">
        <v>3701</v>
      </c>
      <c r="F699" s="5">
        <f>+Tabla2[[#This Row],[10 VEN.]]+Tabla2[[#This Row],[10 AP]]</f>
        <v>7280</v>
      </c>
      <c r="G699" s="5">
        <v>0</v>
      </c>
      <c r="H699" s="1">
        <v>0</v>
      </c>
      <c r="I699" s="5">
        <f>+Tabla2[[#This Row],[15 VEN]]+Tabla2[[#This Row],[15 AP]]</f>
        <v>0</v>
      </c>
      <c r="J699" s="5">
        <v>0</v>
      </c>
      <c r="K699" s="1">
        <v>0</v>
      </c>
      <c r="L699" s="5">
        <f>+Tabla2[[#This Row],[30 VEN.]]+Tabla2[[#This Row],[30 AP]]</f>
        <v>0</v>
      </c>
      <c r="M699" s="5">
        <v>0</v>
      </c>
      <c r="N699" s="1">
        <v>0</v>
      </c>
      <c r="O699" s="5">
        <f>+Tabla2[[#This Row],[45 VEN.]]+Tabla2[[#This Row],[45 AP]]</f>
        <v>0</v>
      </c>
      <c r="P699" s="2">
        <f>+Tabla2[[#This Row],[45 TOT]]+Tabla2[[#This Row],[30 TOT ]]+Tabla2[[#This Row],[15 TOT]]+Tabla2[[#This Row],[10 TOT]]</f>
        <v>7280</v>
      </c>
      <c r="Q699" s="5">
        <v>0</v>
      </c>
      <c r="R699" s="5">
        <v>0</v>
      </c>
      <c r="S699" s="5">
        <v>0</v>
      </c>
      <c r="T699" s="4"/>
      <c r="U699" s="4"/>
      <c r="V699" s="4"/>
      <c r="W699" s="4"/>
    </row>
    <row r="700" spans="1:23" x14ac:dyDescent="0.25">
      <c r="A700" s="7">
        <v>2020</v>
      </c>
      <c r="B700" s="4" t="s">
        <v>39</v>
      </c>
      <c r="C700" s="4" t="s">
        <v>27</v>
      </c>
      <c r="D700" s="5">
        <v>108215</v>
      </c>
      <c r="E700" s="1">
        <v>182</v>
      </c>
      <c r="F700" s="5">
        <f>+Tabla2[[#This Row],[10 VEN.]]+Tabla2[[#This Row],[10 AP]]</f>
        <v>108397</v>
      </c>
      <c r="G700" s="5">
        <v>163</v>
      </c>
      <c r="H700" s="1">
        <v>60</v>
      </c>
      <c r="I700" s="5">
        <f>+Tabla2[[#This Row],[15 VEN]]+Tabla2[[#This Row],[15 AP]]</f>
        <v>223</v>
      </c>
      <c r="J700" s="5">
        <v>0</v>
      </c>
      <c r="K700" s="1">
        <v>0</v>
      </c>
      <c r="L700" s="5">
        <f>+Tabla2[[#This Row],[30 VEN.]]+Tabla2[[#This Row],[30 AP]]</f>
        <v>0</v>
      </c>
      <c r="M700" s="5">
        <v>612</v>
      </c>
      <c r="N700" s="1">
        <v>7</v>
      </c>
      <c r="O700" s="5">
        <f>+Tabla2[[#This Row],[45 VEN.]]+Tabla2[[#This Row],[45 AP]]</f>
        <v>619</v>
      </c>
      <c r="P700" s="2">
        <f>+Tabla2[[#This Row],[45 TOT]]+Tabla2[[#This Row],[30 TOT ]]+Tabla2[[#This Row],[15 TOT]]+Tabla2[[#This Row],[10 TOT]]</f>
        <v>109239</v>
      </c>
      <c r="Q700" s="5">
        <v>1</v>
      </c>
      <c r="R700" s="5">
        <v>0</v>
      </c>
      <c r="S700" s="5">
        <v>1</v>
      </c>
      <c r="T700" s="4"/>
      <c r="U700" s="4"/>
      <c r="V700" s="4"/>
      <c r="W700" s="4"/>
    </row>
    <row r="701" spans="1:23" x14ac:dyDescent="0.25">
      <c r="A701" s="7">
        <v>2020</v>
      </c>
      <c r="B701" s="4" t="s">
        <v>39</v>
      </c>
      <c r="C701" s="4" t="s">
        <v>29</v>
      </c>
      <c r="D701" s="5">
        <v>26096</v>
      </c>
      <c r="E701" s="1">
        <v>1295</v>
      </c>
      <c r="F701" s="5">
        <f>+Tabla2[[#This Row],[10 VEN.]]+Tabla2[[#This Row],[10 AP]]</f>
        <v>27391</v>
      </c>
      <c r="G701" s="5">
        <v>84</v>
      </c>
      <c r="H701" s="1">
        <v>167</v>
      </c>
      <c r="I701" s="5">
        <f>+Tabla2[[#This Row],[15 VEN]]+Tabla2[[#This Row],[15 AP]]</f>
        <v>251</v>
      </c>
      <c r="J701" s="5">
        <v>0</v>
      </c>
      <c r="K701" s="1">
        <v>0</v>
      </c>
      <c r="L701" s="5">
        <f>+Tabla2[[#This Row],[30 VEN.]]+Tabla2[[#This Row],[30 AP]]</f>
        <v>0</v>
      </c>
      <c r="M701" s="5">
        <v>98</v>
      </c>
      <c r="N701" s="1">
        <v>101</v>
      </c>
      <c r="O701" s="5">
        <f>+Tabla2[[#This Row],[45 VEN.]]+Tabla2[[#This Row],[45 AP]]</f>
        <v>199</v>
      </c>
      <c r="P701" s="2">
        <f>+Tabla2[[#This Row],[45 TOT]]+Tabla2[[#This Row],[30 TOT ]]+Tabla2[[#This Row],[15 TOT]]+Tabla2[[#This Row],[10 TOT]]</f>
        <v>27841</v>
      </c>
      <c r="Q701" s="5">
        <v>0</v>
      </c>
      <c r="R701" s="5">
        <v>0</v>
      </c>
      <c r="S701" s="5">
        <v>0</v>
      </c>
      <c r="T701" s="4"/>
      <c r="U701" s="4"/>
      <c r="V701" s="4"/>
      <c r="W701" s="4"/>
    </row>
    <row r="702" spans="1:23" x14ac:dyDescent="0.25">
      <c r="A702" s="7">
        <v>2020</v>
      </c>
      <c r="B702" s="4" t="s">
        <v>39</v>
      </c>
      <c r="C702" s="4" t="s">
        <v>9</v>
      </c>
      <c r="D702" s="5">
        <v>80433</v>
      </c>
      <c r="E702" s="1">
        <v>4163</v>
      </c>
      <c r="F702" s="5">
        <f>+Tabla2[[#This Row],[10 VEN.]]+Tabla2[[#This Row],[10 AP]]</f>
        <v>84596</v>
      </c>
      <c r="G702" s="5">
        <v>123</v>
      </c>
      <c r="H702" s="1">
        <v>666</v>
      </c>
      <c r="I702" s="5">
        <f>+Tabla2[[#This Row],[15 VEN]]+Tabla2[[#This Row],[15 AP]]</f>
        <v>789</v>
      </c>
      <c r="J702" s="5">
        <v>0</v>
      </c>
      <c r="K702" s="1">
        <v>6</v>
      </c>
      <c r="L702" s="5">
        <f>+Tabla2[[#This Row],[30 VEN.]]+Tabla2[[#This Row],[30 AP]]</f>
        <v>6</v>
      </c>
      <c r="M702" s="5">
        <v>619</v>
      </c>
      <c r="N702" s="1">
        <v>257</v>
      </c>
      <c r="O702" s="5">
        <f>+Tabla2[[#This Row],[45 VEN.]]+Tabla2[[#This Row],[45 AP]]</f>
        <v>876</v>
      </c>
      <c r="P702" s="2">
        <f>+Tabla2[[#This Row],[45 TOT]]+Tabla2[[#This Row],[30 TOT ]]+Tabla2[[#This Row],[15 TOT]]+Tabla2[[#This Row],[10 TOT]]</f>
        <v>86267</v>
      </c>
      <c r="Q702" s="5">
        <v>3</v>
      </c>
      <c r="R702" s="5">
        <v>0</v>
      </c>
      <c r="S702" s="5">
        <v>3</v>
      </c>
      <c r="T702" s="4"/>
      <c r="U702" s="4"/>
      <c r="V702" s="4"/>
      <c r="W702" s="4"/>
    </row>
    <row r="703" spans="1:23" x14ac:dyDescent="0.25">
      <c r="A703" s="7">
        <v>2020</v>
      </c>
      <c r="B703" s="4" t="s">
        <v>39</v>
      </c>
      <c r="C703" s="4" t="s">
        <v>46</v>
      </c>
      <c r="D703" s="5">
        <v>970</v>
      </c>
      <c r="E703" s="1">
        <v>0</v>
      </c>
      <c r="F703" s="5">
        <f>+Tabla2[[#This Row],[10 VEN.]]+Tabla2[[#This Row],[10 AP]]</f>
        <v>970</v>
      </c>
      <c r="G703" s="5">
        <v>0</v>
      </c>
      <c r="H703" s="1">
        <v>0</v>
      </c>
      <c r="I703" s="5">
        <f>+Tabla2[[#This Row],[15 VEN]]+Tabla2[[#This Row],[15 AP]]</f>
        <v>0</v>
      </c>
      <c r="J703" s="5">
        <v>0</v>
      </c>
      <c r="K703" s="1">
        <v>0</v>
      </c>
      <c r="L703" s="5">
        <f>+Tabla2[[#This Row],[30 VEN.]]+Tabla2[[#This Row],[30 AP]]</f>
        <v>0</v>
      </c>
      <c r="M703" s="5">
        <v>0</v>
      </c>
      <c r="N703" s="1">
        <v>0</v>
      </c>
      <c r="O703" s="5">
        <f>+Tabla2[[#This Row],[45 VEN.]]+Tabla2[[#This Row],[45 AP]]</f>
        <v>0</v>
      </c>
      <c r="P703" s="2">
        <f>+Tabla2[[#This Row],[45 TOT]]+Tabla2[[#This Row],[30 TOT ]]+Tabla2[[#This Row],[15 TOT]]+Tabla2[[#This Row],[10 TOT]]</f>
        <v>970</v>
      </c>
      <c r="Q703" s="5">
        <v>0</v>
      </c>
      <c r="R703" s="5">
        <v>0</v>
      </c>
      <c r="S703" s="5">
        <v>0</v>
      </c>
      <c r="T703" s="4"/>
      <c r="U703" s="4"/>
      <c r="V703" s="4"/>
      <c r="W703" s="4"/>
    </row>
    <row r="704" spans="1:23" x14ac:dyDescent="0.25">
      <c r="A704" s="7">
        <v>2020</v>
      </c>
      <c r="B704" s="4" t="s">
        <v>39</v>
      </c>
      <c r="C704" s="4" t="s">
        <v>47</v>
      </c>
      <c r="D704" s="5">
        <v>3779</v>
      </c>
      <c r="E704" s="1">
        <v>597</v>
      </c>
      <c r="F704" s="5">
        <f>+Tabla2[[#This Row],[10 VEN.]]+Tabla2[[#This Row],[10 AP]]</f>
        <v>4376</v>
      </c>
      <c r="G704" s="5">
        <v>0</v>
      </c>
      <c r="H704" s="1">
        <v>0</v>
      </c>
      <c r="I704" s="5">
        <f>+Tabla2[[#This Row],[15 VEN]]+Tabla2[[#This Row],[15 AP]]</f>
        <v>0</v>
      </c>
      <c r="J704" s="5">
        <v>0</v>
      </c>
      <c r="K704" s="1">
        <v>0</v>
      </c>
      <c r="L704" s="5">
        <f>+Tabla2[[#This Row],[30 VEN.]]+Tabla2[[#This Row],[30 AP]]</f>
        <v>0</v>
      </c>
      <c r="M704" s="5">
        <v>33</v>
      </c>
      <c r="N704" s="1">
        <v>41</v>
      </c>
      <c r="O704" s="5">
        <f>+Tabla2[[#This Row],[45 VEN.]]+Tabla2[[#This Row],[45 AP]]</f>
        <v>74</v>
      </c>
      <c r="P704" s="2">
        <f>+Tabla2[[#This Row],[45 TOT]]+Tabla2[[#This Row],[30 TOT ]]+Tabla2[[#This Row],[15 TOT]]+Tabla2[[#This Row],[10 TOT]]</f>
        <v>4450</v>
      </c>
      <c r="Q704" s="5">
        <v>0</v>
      </c>
      <c r="R704" s="5">
        <v>0</v>
      </c>
      <c r="S704" s="5">
        <v>0</v>
      </c>
      <c r="T704" s="4"/>
      <c r="U704" s="4"/>
      <c r="V704" s="4"/>
      <c r="W704" s="4"/>
    </row>
    <row r="705" spans="1:23" x14ac:dyDescent="0.25">
      <c r="A705" s="7">
        <v>2020</v>
      </c>
      <c r="B705" s="4" t="s">
        <v>39</v>
      </c>
      <c r="C705" s="4" t="s">
        <v>7</v>
      </c>
      <c r="D705" s="5">
        <v>15119</v>
      </c>
      <c r="E705" s="1">
        <v>338</v>
      </c>
      <c r="F705" s="5">
        <f>+Tabla2[[#This Row],[10 VEN.]]+Tabla2[[#This Row],[10 AP]]</f>
        <v>15457</v>
      </c>
      <c r="G705" s="5">
        <v>358</v>
      </c>
      <c r="H705" s="1">
        <v>1143</v>
      </c>
      <c r="I705" s="5">
        <f>+Tabla2[[#This Row],[15 VEN]]+Tabla2[[#This Row],[15 AP]]</f>
        <v>1501</v>
      </c>
      <c r="J705" s="5">
        <v>2</v>
      </c>
      <c r="K705" s="1">
        <v>4</v>
      </c>
      <c r="L705" s="5">
        <f>+Tabla2[[#This Row],[30 VEN.]]+Tabla2[[#This Row],[30 AP]]</f>
        <v>6</v>
      </c>
      <c r="M705" s="5">
        <v>342</v>
      </c>
      <c r="N705" s="1">
        <v>57</v>
      </c>
      <c r="O705" s="5">
        <f>+Tabla2[[#This Row],[45 VEN.]]+Tabla2[[#This Row],[45 AP]]</f>
        <v>399</v>
      </c>
      <c r="P705" s="2">
        <f>+Tabla2[[#This Row],[45 TOT]]+Tabla2[[#This Row],[30 TOT ]]+Tabla2[[#This Row],[15 TOT]]+Tabla2[[#This Row],[10 TOT]]</f>
        <v>17363</v>
      </c>
      <c r="Q705" s="5">
        <v>868</v>
      </c>
      <c r="R705" s="5">
        <v>0</v>
      </c>
      <c r="S705" s="5">
        <v>868</v>
      </c>
      <c r="T705" s="4"/>
      <c r="U705" s="4"/>
      <c r="V705" s="4"/>
      <c r="W705" s="4"/>
    </row>
    <row r="706" spans="1:23" x14ac:dyDescent="0.25">
      <c r="A706" s="7">
        <v>2020</v>
      </c>
      <c r="B706" s="4" t="s">
        <v>39</v>
      </c>
      <c r="C706" s="4" t="s">
        <v>6</v>
      </c>
      <c r="D706" s="5">
        <v>9225</v>
      </c>
      <c r="E706" s="1">
        <v>1492</v>
      </c>
      <c r="F706" s="5">
        <f>+Tabla2[[#This Row],[10 VEN.]]+Tabla2[[#This Row],[10 AP]]</f>
        <v>10717</v>
      </c>
      <c r="G706" s="5">
        <v>7</v>
      </c>
      <c r="H706" s="1">
        <v>209</v>
      </c>
      <c r="I706" s="5">
        <f>+Tabla2[[#This Row],[15 VEN]]+Tabla2[[#This Row],[15 AP]]</f>
        <v>216</v>
      </c>
      <c r="J706" s="5">
        <v>0</v>
      </c>
      <c r="K706" s="1">
        <v>0</v>
      </c>
      <c r="L706" s="5">
        <f>+Tabla2[[#This Row],[30 VEN.]]+Tabla2[[#This Row],[30 AP]]</f>
        <v>0</v>
      </c>
      <c r="M706" s="5">
        <v>21</v>
      </c>
      <c r="N706" s="1">
        <v>16</v>
      </c>
      <c r="O706" s="5">
        <f>+Tabla2[[#This Row],[45 VEN.]]+Tabla2[[#This Row],[45 AP]]</f>
        <v>37</v>
      </c>
      <c r="P706" s="2">
        <f>+Tabla2[[#This Row],[45 TOT]]+Tabla2[[#This Row],[30 TOT ]]+Tabla2[[#This Row],[15 TOT]]+Tabla2[[#This Row],[10 TOT]]</f>
        <v>10970</v>
      </c>
      <c r="Q706" s="5">
        <v>0</v>
      </c>
      <c r="R706" s="5">
        <v>0</v>
      </c>
      <c r="S706" s="5">
        <v>0</v>
      </c>
      <c r="T706" s="4"/>
      <c r="U706" s="4"/>
      <c r="V706" s="4"/>
      <c r="W706" s="4"/>
    </row>
    <row r="707" spans="1:23" x14ac:dyDescent="0.25">
      <c r="A707" s="7">
        <v>2020</v>
      </c>
      <c r="B707" s="4" t="s">
        <v>39</v>
      </c>
      <c r="C707" s="4" t="s">
        <v>3</v>
      </c>
      <c r="D707" s="5">
        <v>0</v>
      </c>
      <c r="E707" s="1">
        <v>2497</v>
      </c>
      <c r="F707" s="5">
        <f>+Tabla2[[#This Row],[10 VEN.]]+Tabla2[[#This Row],[10 AP]]</f>
        <v>2497</v>
      </c>
      <c r="G707" s="5">
        <v>16</v>
      </c>
      <c r="H707" s="1">
        <v>549</v>
      </c>
      <c r="I707" s="5">
        <f>+Tabla2[[#This Row],[15 VEN]]+Tabla2[[#This Row],[15 AP]]</f>
        <v>565</v>
      </c>
      <c r="J707" s="5">
        <v>0</v>
      </c>
      <c r="K707" s="1">
        <v>0</v>
      </c>
      <c r="L707" s="5">
        <f>+Tabla2[[#This Row],[30 VEN.]]+Tabla2[[#This Row],[30 AP]]</f>
        <v>0</v>
      </c>
      <c r="M707" s="5">
        <v>4</v>
      </c>
      <c r="N707" s="1">
        <v>93</v>
      </c>
      <c r="O707" s="5">
        <f>+Tabla2[[#This Row],[45 VEN.]]+Tabla2[[#This Row],[45 AP]]</f>
        <v>97</v>
      </c>
      <c r="P707" s="2">
        <f>+Tabla2[[#This Row],[45 TOT]]+Tabla2[[#This Row],[30 TOT ]]+Tabla2[[#This Row],[15 TOT]]+Tabla2[[#This Row],[10 TOT]]</f>
        <v>3159</v>
      </c>
      <c r="Q707" s="5">
        <v>0</v>
      </c>
      <c r="R707" s="5">
        <v>0</v>
      </c>
      <c r="S707" s="5">
        <v>0</v>
      </c>
      <c r="T707" s="4"/>
      <c r="U707" s="4"/>
      <c r="V707" s="4"/>
      <c r="W707" s="4"/>
    </row>
    <row r="708" spans="1:23" x14ac:dyDescent="0.25">
      <c r="A708" s="7">
        <v>2020</v>
      </c>
      <c r="B708" s="4" t="s">
        <v>40</v>
      </c>
      <c r="C708" s="4" t="s">
        <v>8</v>
      </c>
      <c r="D708" s="5">
        <v>304700</v>
      </c>
      <c r="E708" s="1">
        <v>5207</v>
      </c>
      <c r="F708" s="5">
        <f>+Tabla2[[#This Row],[10 VEN.]]+Tabla2[[#This Row],[10 AP]]</f>
        <v>309907</v>
      </c>
      <c r="G708" s="5">
        <v>421</v>
      </c>
      <c r="H708" s="1">
        <v>1853</v>
      </c>
      <c r="I708" s="5">
        <f>+Tabla2[[#This Row],[15 VEN]]+Tabla2[[#This Row],[15 AP]]</f>
        <v>2274</v>
      </c>
      <c r="J708" s="5">
        <v>0</v>
      </c>
      <c r="K708" s="1">
        <v>25</v>
      </c>
      <c r="L708" s="5">
        <f>+Tabla2[[#This Row],[30 VEN.]]+Tabla2[[#This Row],[30 AP]]</f>
        <v>25</v>
      </c>
      <c r="M708" s="5">
        <v>3387</v>
      </c>
      <c r="N708" s="1">
        <v>387</v>
      </c>
      <c r="O708" s="5">
        <f>+Tabla2[[#This Row],[45 VEN.]]+Tabla2[[#This Row],[45 AP]]</f>
        <v>3774</v>
      </c>
      <c r="P708" s="2">
        <f>+Tabla2[[#This Row],[45 TOT]]+Tabla2[[#This Row],[30 TOT ]]+Tabla2[[#This Row],[15 TOT]]+Tabla2[[#This Row],[10 TOT]]</f>
        <v>315980</v>
      </c>
      <c r="Q708" s="5">
        <v>21</v>
      </c>
      <c r="R708" s="5">
        <v>120</v>
      </c>
      <c r="S708" s="5">
        <v>141</v>
      </c>
      <c r="T708" s="4"/>
      <c r="U708" s="4"/>
      <c r="V708" s="4"/>
      <c r="W708" s="4"/>
    </row>
    <row r="709" spans="1:23" x14ac:dyDescent="0.25">
      <c r="A709" s="7">
        <v>2020</v>
      </c>
      <c r="B709" s="4" t="s">
        <v>40</v>
      </c>
      <c r="C709" s="4" t="s">
        <v>21</v>
      </c>
      <c r="D709" s="5">
        <v>252</v>
      </c>
      <c r="E709" s="1">
        <v>48</v>
      </c>
      <c r="F709" s="5">
        <f>+Tabla2[[#This Row],[10 VEN.]]+Tabla2[[#This Row],[10 AP]]</f>
        <v>300</v>
      </c>
      <c r="G709" s="5">
        <v>10</v>
      </c>
      <c r="H709" s="1">
        <v>31</v>
      </c>
      <c r="I709" s="5">
        <f>+Tabla2[[#This Row],[15 VEN]]+Tabla2[[#This Row],[15 AP]]</f>
        <v>41</v>
      </c>
      <c r="J709" s="5">
        <v>0</v>
      </c>
      <c r="K709" s="1">
        <v>0</v>
      </c>
      <c r="L709" s="5">
        <f>+Tabla2[[#This Row],[30 VEN.]]+Tabla2[[#This Row],[30 AP]]</f>
        <v>0</v>
      </c>
      <c r="M709" s="5">
        <v>0</v>
      </c>
      <c r="N709" s="1">
        <v>30</v>
      </c>
      <c r="O709" s="5">
        <f>+Tabla2[[#This Row],[45 VEN.]]+Tabla2[[#This Row],[45 AP]]</f>
        <v>30</v>
      </c>
      <c r="P709" s="2">
        <f>+Tabla2[[#This Row],[45 TOT]]+Tabla2[[#This Row],[30 TOT ]]+Tabla2[[#This Row],[15 TOT]]+Tabla2[[#This Row],[10 TOT]]</f>
        <v>371</v>
      </c>
      <c r="Q709" s="5">
        <v>0</v>
      </c>
      <c r="R709" s="5">
        <v>0</v>
      </c>
      <c r="S709" s="5">
        <v>0</v>
      </c>
      <c r="T709" s="4"/>
      <c r="U709" s="4"/>
      <c r="V709" s="4"/>
      <c r="W709" s="4"/>
    </row>
    <row r="710" spans="1:23" x14ac:dyDescent="0.25">
      <c r="A710" s="7">
        <v>2020</v>
      </c>
      <c r="B710" s="4" t="s">
        <v>40</v>
      </c>
      <c r="C710" s="4" t="s">
        <v>30</v>
      </c>
      <c r="D710" s="5">
        <v>52610</v>
      </c>
      <c r="E710" s="1">
        <v>1186</v>
      </c>
      <c r="F710" s="5">
        <f>+Tabla2[[#This Row],[10 VEN.]]+Tabla2[[#This Row],[10 AP]]</f>
        <v>53796</v>
      </c>
      <c r="G710" s="5">
        <v>56</v>
      </c>
      <c r="H710" s="1">
        <v>214</v>
      </c>
      <c r="I710" s="5">
        <f>+Tabla2[[#This Row],[15 VEN]]+Tabla2[[#This Row],[15 AP]]</f>
        <v>270</v>
      </c>
      <c r="J710" s="5">
        <v>0</v>
      </c>
      <c r="K710" s="1">
        <v>0</v>
      </c>
      <c r="L710" s="5">
        <f>+Tabla2[[#This Row],[30 VEN.]]+Tabla2[[#This Row],[30 AP]]</f>
        <v>0</v>
      </c>
      <c r="M710" s="5">
        <v>538</v>
      </c>
      <c r="N710" s="1">
        <v>818</v>
      </c>
      <c r="O710" s="5">
        <f>+Tabla2[[#This Row],[45 VEN.]]+Tabla2[[#This Row],[45 AP]]</f>
        <v>1356</v>
      </c>
      <c r="P710" s="2">
        <f>+Tabla2[[#This Row],[45 TOT]]+Tabla2[[#This Row],[30 TOT ]]+Tabla2[[#This Row],[15 TOT]]+Tabla2[[#This Row],[10 TOT]]</f>
        <v>55422</v>
      </c>
      <c r="Q710" s="5">
        <v>272</v>
      </c>
      <c r="R710" s="5">
        <v>17</v>
      </c>
      <c r="S710" s="5">
        <v>289</v>
      </c>
      <c r="T710" s="4"/>
      <c r="U710" s="4"/>
      <c r="V710" s="4"/>
      <c r="W710" s="4"/>
    </row>
    <row r="711" spans="1:23" x14ac:dyDescent="0.25">
      <c r="A711" s="7">
        <v>2020</v>
      </c>
      <c r="B711" s="4" t="s">
        <v>40</v>
      </c>
      <c r="C711" s="4" t="s">
        <v>13</v>
      </c>
      <c r="D711" s="5">
        <v>33515</v>
      </c>
      <c r="E711" s="1">
        <v>761</v>
      </c>
      <c r="F711" s="5">
        <f>+Tabla2[[#This Row],[10 VEN.]]+Tabla2[[#This Row],[10 AP]]</f>
        <v>34276</v>
      </c>
      <c r="G711" s="5">
        <v>41</v>
      </c>
      <c r="H711" s="1">
        <v>549</v>
      </c>
      <c r="I711" s="5">
        <f>+Tabla2[[#This Row],[15 VEN]]+Tabla2[[#This Row],[15 AP]]</f>
        <v>590</v>
      </c>
      <c r="J711" s="5">
        <v>0</v>
      </c>
      <c r="K711" s="1">
        <v>6</v>
      </c>
      <c r="L711" s="5">
        <f>+Tabla2[[#This Row],[30 VEN.]]+Tabla2[[#This Row],[30 AP]]</f>
        <v>6</v>
      </c>
      <c r="M711" s="5">
        <v>258</v>
      </c>
      <c r="N711" s="1">
        <v>116</v>
      </c>
      <c r="O711" s="5">
        <f>+Tabla2[[#This Row],[45 VEN.]]+Tabla2[[#This Row],[45 AP]]</f>
        <v>374</v>
      </c>
      <c r="P711" s="2">
        <f>+Tabla2[[#This Row],[45 TOT]]+Tabla2[[#This Row],[30 TOT ]]+Tabla2[[#This Row],[15 TOT]]+Tabla2[[#This Row],[10 TOT]]</f>
        <v>35246</v>
      </c>
      <c r="Q711" s="5">
        <v>0</v>
      </c>
      <c r="R711" s="5">
        <v>0</v>
      </c>
      <c r="S711" s="5">
        <v>0</v>
      </c>
      <c r="T711" s="4"/>
      <c r="U711" s="4"/>
      <c r="V711" s="4"/>
      <c r="W711" s="4"/>
    </row>
    <row r="712" spans="1:23" x14ac:dyDescent="0.25">
      <c r="A712" s="7">
        <v>2020</v>
      </c>
      <c r="B712" s="4" t="s">
        <v>40</v>
      </c>
      <c r="C712" s="4" t="s">
        <v>18</v>
      </c>
      <c r="D712" s="5">
        <v>154365</v>
      </c>
      <c r="E712" s="1">
        <v>832</v>
      </c>
      <c r="F712" s="5">
        <f>+Tabla2[[#This Row],[10 VEN.]]+Tabla2[[#This Row],[10 AP]]</f>
        <v>155197</v>
      </c>
      <c r="G712" s="5">
        <v>2</v>
      </c>
      <c r="H712" s="1">
        <v>198</v>
      </c>
      <c r="I712" s="5">
        <f>+Tabla2[[#This Row],[15 VEN]]+Tabla2[[#This Row],[15 AP]]</f>
        <v>200</v>
      </c>
      <c r="J712" s="5">
        <v>0</v>
      </c>
      <c r="K712" s="1">
        <v>13</v>
      </c>
      <c r="L712" s="5">
        <f>+Tabla2[[#This Row],[30 VEN.]]+Tabla2[[#This Row],[30 AP]]</f>
        <v>13</v>
      </c>
      <c r="M712" s="5">
        <v>1585</v>
      </c>
      <c r="N712" s="1">
        <v>41</v>
      </c>
      <c r="O712" s="5">
        <f>+Tabla2[[#This Row],[45 VEN.]]+Tabla2[[#This Row],[45 AP]]</f>
        <v>1626</v>
      </c>
      <c r="P712" s="2">
        <f>+Tabla2[[#This Row],[45 TOT]]+Tabla2[[#This Row],[30 TOT ]]+Tabla2[[#This Row],[15 TOT]]+Tabla2[[#This Row],[10 TOT]]</f>
        <v>157036</v>
      </c>
      <c r="Q712" s="5">
        <v>109</v>
      </c>
      <c r="R712" s="5">
        <v>0</v>
      </c>
      <c r="S712" s="5">
        <v>109</v>
      </c>
      <c r="T712" s="4"/>
      <c r="U712" s="4"/>
      <c r="V712" s="4"/>
      <c r="W712" s="4"/>
    </row>
    <row r="713" spans="1:23" x14ac:dyDescent="0.25">
      <c r="A713" s="7">
        <v>2020</v>
      </c>
      <c r="B713" s="4" t="s">
        <v>40</v>
      </c>
      <c r="C713" s="4" t="s">
        <v>27</v>
      </c>
      <c r="D713" s="5">
        <v>104679</v>
      </c>
      <c r="E713" s="1">
        <v>209</v>
      </c>
      <c r="F713" s="5">
        <f>+Tabla2[[#This Row],[10 VEN.]]+Tabla2[[#This Row],[10 AP]]</f>
        <v>104888</v>
      </c>
      <c r="G713" s="5">
        <v>38</v>
      </c>
      <c r="H713" s="1">
        <v>195</v>
      </c>
      <c r="I713" s="5">
        <f>+Tabla2[[#This Row],[15 VEN]]+Tabla2[[#This Row],[15 AP]]</f>
        <v>233</v>
      </c>
      <c r="J713" s="5">
        <v>0</v>
      </c>
      <c r="K713" s="1">
        <v>7</v>
      </c>
      <c r="L713" s="5">
        <f>+Tabla2[[#This Row],[30 VEN.]]+Tabla2[[#This Row],[30 AP]]</f>
        <v>7</v>
      </c>
      <c r="M713" s="5">
        <v>833</v>
      </c>
      <c r="N713" s="1">
        <v>51</v>
      </c>
      <c r="O713" s="5">
        <f>+Tabla2[[#This Row],[45 VEN.]]+Tabla2[[#This Row],[45 AP]]</f>
        <v>884</v>
      </c>
      <c r="P713" s="2">
        <f>+Tabla2[[#This Row],[45 TOT]]+Tabla2[[#This Row],[30 TOT ]]+Tabla2[[#This Row],[15 TOT]]+Tabla2[[#This Row],[10 TOT]]</f>
        <v>106012</v>
      </c>
      <c r="Q713" s="5">
        <v>116</v>
      </c>
      <c r="R713" s="5">
        <v>0</v>
      </c>
      <c r="S713" s="5">
        <v>116</v>
      </c>
      <c r="T713" s="4"/>
      <c r="U713" s="4"/>
      <c r="V713" s="4"/>
      <c r="W713" s="4"/>
    </row>
    <row r="714" spans="1:23" x14ac:dyDescent="0.25">
      <c r="A714" s="7">
        <v>2020</v>
      </c>
      <c r="B714" s="4" t="s">
        <v>40</v>
      </c>
      <c r="C714" s="4" t="s">
        <v>5</v>
      </c>
      <c r="D714" s="5">
        <v>5902</v>
      </c>
      <c r="E714" s="1">
        <v>37758</v>
      </c>
      <c r="F714" s="5">
        <f>+Tabla2[[#This Row],[10 VEN.]]+Tabla2[[#This Row],[10 AP]]</f>
        <v>43660</v>
      </c>
      <c r="G714" s="5">
        <v>25</v>
      </c>
      <c r="H714" s="1">
        <v>874</v>
      </c>
      <c r="I714" s="5">
        <f>+Tabla2[[#This Row],[15 VEN]]+Tabla2[[#This Row],[15 AP]]</f>
        <v>899</v>
      </c>
      <c r="J714" s="5">
        <v>0</v>
      </c>
      <c r="K714" s="1">
        <v>11</v>
      </c>
      <c r="L714" s="5">
        <f>+Tabla2[[#This Row],[30 VEN.]]+Tabla2[[#This Row],[30 AP]]</f>
        <v>11</v>
      </c>
      <c r="M714" s="5">
        <v>0</v>
      </c>
      <c r="N714" s="1">
        <v>62</v>
      </c>
      <c r="O714" s="5">
        <f>+Tabla2[[#This Row],[45 VEN.]]+Tabla2[[#This Row],[45 AP]]</f>
        <v>62</v>
      </c>
      <c r="P714" s="2">
        <f>+Tabla2[[#This Row],[45 TOT]]+Tabla2[[#This Row],[30 TOT ]]+Tabla2[[#This Row],[15 TOT]]+Tabla2[[#This Row],[10 TOT]]</f>
        <v>44632</v>
      </c>
      <c r="Q714" s="5">
        <v>0</v>
      </c>
      <c r="R714" s="5">
        <v>0</v>
      </c>
      <c r="S714" s="5">
        <v>0</v>
      </c>
      <c r="T714" s="4"/>
      <c r="U714" s="4"/>
      <c r="V714" s="4"/>
      <c r="W714" s="4"/>
    </row>
    <row r="715" spans="1:23" x14ac:dyDescent="0.25">
      <c r="A715" s="7">
        <v>2020</v>
      </c>
      <c r="B715" s="4" t="s">
        <v>40</v>
      </c>
      <c r="C715" s="4" t="s">
        <v>9</v>
      </c>
      <c r="D715" s="5">
        <v>279103</v>
      </c>
      <c r="E715" s="1">
        <v>1043</v>
      </c>
      <c r="F715" s="5">
        <f>+Tabla2[[#This Row],[10 VEN.]]+Tabla2[[#This Row],[10 AP]]</f>
        <v>280146</v>
      </c>
      <c r="G715" s="5">
        <v>272</v>
      </c>
      <c r="H715" s="1">
        <v>1059</v>
      </c>
      <c r="I715" s="5">
        <f>+Tabla2[[#This Row],[15 VEN]]+Tabla2[[#This Row],[15 AP]]</f>
        <v>1331</v>
      </c>
      <c r="J715" s="5">
        <v>12</v>
      </c>
      <c r="K715" s="1">
        <v>35</v>
      </c>
      <c r="L715" s="5">
        <f>+Tabla2[[#This Row],[30 VEN.]]+Tabla2[[#This Row],[30 AP]]</f>
        <v>47</v>
      </c>
      <c r="M715" s="5">
        <v>2460</v>
      </c>
      <c r="N715" s="1">
        <v>990</v>
      </c>
      <c r="O715" s="5">
        <f>+Tabla2[[#This Row],[45 VEN.]]+Tabla2[[#This Row],[45 AP]]</f>
        <v>3450</v>
      </c>
      <c r="P715" s="2">
        <f>+Tabla2[[#This Row],[45 TOT]]+Tabla2[[#This Row],[30 TOT ]]+Tabla2[[#This Row],[15 TOT]]+Tabla2[[#This Row],[10 TOT]]</f>
        <v>284974</v>
      </c>
      <c r="Q715" s="5">
        <v>5</v>
      </c>
      <c r="R715" s="5">
        <v>0</v>
      </c>
      <c r="S715" s="5">
        <v>5</v>
      </c>
      <c r="T715" s="4"/>
      <c r="U715" s="4"/>
      <c r="V715" s="4"/>
      <c r="W715" s="4"/>
    </row>
    <row r="716" spans="1:23" x14ac:dyDescent="0.25">
      <c r="A716" s="7">
        <v>2020</v>
      </c>
      <c r="B716" s="4" t="s">
        <v>40</v>
      </c>
      <c r="C716" s="4" t="s">
        <v>15</v>
      </c>
      <c r="D716" s="5">
        <v>65096</v>
      </c>
      <c r="E716" s="1">
        <v>997</v>
      </c>
      <c r="F716" s="5">
        <f>+Tabla2[[#This Row],[10 VEN.]]+Tabla2[[#This Row],[10 AP]]</f>
        <v>66093</v>
      </c>
      <c r="G716" s="5">
        <v>37</v>
      </c>
      <c r="H716" s="1">
        <v>420</v>
      </c>
      <c r="I716" s="5">
        <f>+Tabla2[[#This Row],[15 VEN]]+Tabla2[[#This Row],[15 AP]]</f>
        <v>457</v>
      </c>
      <c r="J716" s="5">
        <v>0</v>
      </c>
      <c r="K716" s="1">
        <v>20</v>
      </c>
      <c r="L716" s="5">
        <f>+Tabla2[[#This Row],[30 VEN.]]+Tabla2[[#This Row],[30 AP]]</f>
        <v>20</v>
      </c>
      <c r="M716" s="5">
        <v>115</v>
      </c>
      <c r="N716" s="1">
        <v>145</v>
      </c>
      <c r="O716" s="5">
        <f>+Tabla2[[#This Row],[45 VEN.]]+Tabla2[[#This Row],[45 AP]]</f>
        <v>260</v>
      </c>
      <c r="P716" s="2">
        <f>+Tabla2[[#This Row],[45 TOT]]+Tabla2[[#This Row],[30 TOT ]]+Tabla2[[#This Row],[15 TOT]]+Tabla2[[#This Row],[10 TOT]]</f>
        <v>66830</v>
      </c>
      <c r="Q716" s="5">
        <v>1174</v>
      </c>
      <c r="R716" s="5">
        <v>83</v>
      </c>
      <c r="S716" s="5">
        <v>1257</v>
      </c>
      <c r="T716" s="4"/>
      <c r="U716" s="4"/>
      <c r="V716" s="4"/>
      <c r="W716" s="4"/>
    </row>
    <row r="717" spans="1:23" x14ac:dyDescent="0.25">
      <c r="A717" s="7">
        <v>2020</v>
      </c>
      <c r="B717" s="4" t="s">
        <v>40</v>
      </c>
      <c r="C717" s="4" t="s">
        <v>47</v>
      </c>
      <c r="D717" s="5">
        <v>24425</v>
      </c>
      <c r="E717" s="1">
        <v>2884</v>
      </c>
      <c r="F717" s="5">
        <f>+Tabla2[[#This Row],[10 VEN.]]+Tabla2[[#This Row],[10 AP]]</f>
        <v>27309</v>
      </c>
      <c r="G717" s="5">
        <v>109</v>
      </c>
      <c r="H717" s="1">
        <v>744</v>
      </c>
      <c r="I717" s="5">
        <f>+Tabla2[[#This Row],[15 VEN]]+Tabla2[[#This Row],[15 AP]]</f>
        <v>853</v>
      </c>
      <c r="J717" s="5">
        <v>0</v>
      </c>
      <c r="K717" s="1">
        <v>0</v>
      </c>
      <c r="L717" s="5">
        <f>+Tabla2[[#This Row],[30 VEN.]]+Tabla2[[#This Row],[30 AP]]</f>
        <v>0</v>
      </c>
      <c r="M717" s="5">
        <v>104</v>
      </c>
      <c r="N717" s="1">
        <v>111</v>
      </c>
      <c r="O717" s="5">
        <f>+Tabla2[[#This Row],[45 VEN.]]+Tabla2[[#This Row],[45 AP]]</f>
        <v>215</v>
      </c>
      <c r="P717" s="2">
        <f>+Tabla2[[#This Row],[45 TOT]]+Tabla2[[#This Row],[30 TOT ]]+Tabla2[[#This Row],[15 TOT]]+Tabla2[[#This Row],[10 TOT]]</f>
        <v>28377</v>
      </c>
      <c r="Q717" s="5">
        <v>0</v>
      </c>
      <c r="R717" s="5">
        <v>0</v>
      </c>
      <c r="S717" s="5">
        <v>0</v>
      </c>
      <c r="T717" s="4"/>
      <c r="U717" s="4"/>
      <c r="V717" s="4"/>
      <c r="W717" s="4"/>
    </row>
    <row r="718" spans="1:23" x14ac:dyDescent="0.25">
      <c r="A718" s="7">
        <v>2020</v>
      </c>
      <c r="B718" s="4" t="s">
        <v>40</v>
      </c>
      <c r="C718" s="4" t="s">
        <v>6</v>
      </c>
      <c r="D718" s="5">
        <v>246483</v>
      </c>
      <c r="E718" s="1">
        <v>7755</v>
      </c>
      <c r="F718" s="5">
        <f>+Tabla2[[#This Row],[10 VEN.]]+Tabla2[[#This Row],[10 AP]]</f>
        <v>254238</v>
      </c>
      <c r="G718" s="5">
        <v>56</v>
      </c>
      <c r="H718" s="1">
        <v>848</v>
      </c>
      <c r="I718" s="5">
        <f>+Tabla2[[#This Row],[15 VEN]]+Tabla2[[#This Row],[15 AP]]</f>
        <v>904</v>
      </c>
      <c r="J718" s="5">
        <v>0</v>
      </c>
      <c r="K718" s="1">
        <v>0</v>
      </c>
      <c r="L718" s="5">
        <f>+Tabla2[[#This Row],[30 VEN.]]+Tabla2[[#This Row],[30 AP]]</f>
        <v>0</v>
      </c>
      <c r="M718" s="5">
        <v>1014</v>
      </c>
      <c r="N718" s="1">
        <v>565</v>
      </c>
      <c r="O718" s="5">
        <f>+Tabla2[[#This Row],[45 VEN.]]+Tabla2[[#This Row],[45 AP]]</f>
        <v>1579</v>
      </c>
      <c r="P718" s="2">
        <f>+Tabla2[[#This Row],[45 TOT]]+Tabla2[[#This Row],[30 TOT ]]+Tabla2[[#This Row],[15 TOT]]+Tabla2[[#This Row],[10 TOT]]</f>
        <v>256721</v>
      </c>
      <c r="Q718" s="5">
        <v>1272</v>
      </c>
      <c r="R718" s="5">
        <v>222</v>
      </c>
      <c r="S718" s="5">
        <v>1494</v>
      </c>
      <c r="T718" s="4"/>
      <c r="U718" s="4"/>
      <c r="V718" s="4"/>
      <c r="W718" s="4"/>
    </row>
    <row r="719" spans="1:23" x14ac:dyDescent="0.25">
      <c r="A719" s="7">
        <v>2020</v>
      </c>
      <c r="B719" s="4" t="s">
        <v>40</v>
      </c>
      <c r="C719" s="4" t="s">
        <v>7</v>
      </c>
      <c r="D719" s="5">
        <v>76570</v>
      </c>
      <c r="E719" s="1">
        <v>215</v>
      </c>
      <c r="F719" s="5">
        <f>+Tabla2[[#This Row],[10 VEN.]]+Tabla2[[#This Row],[10 AP]]</f>
        <v>76785</v>
      </c>
      <c r="G719" s="5">
        <v>0</v>
      </c>
      <c r="H719" s="1">
        <v>3144</v>
      </c>
      <c r="I719" s="5">
        <f>+Tabla2[[#This Row],[15 VEN]]+Tabla2[[#This Row],[15 AP]]</f>
        <v>3144</v>
      </c>
      <c r="J719" s="5">
        <v>0</v>
      </c>
      <c r="K719" s="1">
        <v>63</v>
      </c>
      <c r="L719" s="5">
        <f>+Tabla2[[#This Row],[30 VEN.]]+Tabla2[[#This Row],[30 AP]]</f>
        <v>63</v>
      </c>
      <c r="M719" s="5">
        <v>2465</v>
      </c>
      <c r="N719" s="1">
        <v>462</v>
      </c>
      <c r="O719" s="5">
        <f>+Tabla2[[#This Row],[45 VEN.]]+Tabla2[[#This Row],[45 AP]]</f>
        <v>2927</v>
      </c>
      <c r="P719" s="2">
        <f>+Tabla2[[#This Row],[45 TOT]]+Tabla2[[#This Row],[30 TOT ]]+Tabla2[[#This Row],[15 TOT]]+Tabla2[[#This Row],[10 TOT]]</f>
        <v>82919</v>
      </c>
      <c r="Q719" s="5">
        <v>259</v>
      </c>
      <c r="R719" s="5">
        <v>0</v>
      </c>
      <c r="S719" s="5">
        <v>259</v>
      </c>
      <c r="T719" s="4"/>
      <c r="U719" s="4"/>
      <c r="V719" s="4"/>
      <c r="W719" s="4"/>
    </row>
    <row r="720" spans="1:23" x14ac:dyDescent="0.25">
      <c r="A720" s="7">
        <v>2020</v>
      </c>
      <c r="B720" s="4" t="s">
        <v>40</v>
      </c>
      <c r="C720" s="4" t="s">
        <v>10</v>
      </c>
      <c r="D720" s="5">
        <v>3174</v>
      </c>
      <c r="E720" s="1">
        <v>20</v>
      </c>
      <c r="F720" s="5">
        <f>+Tabla2[[#This Row],[10 VEN.]]+Tabla2[[#This Row],[10 AP]]</f>
        <v>3194</v>
      </c>
      <c r="G720" s="5">
        <v>8</v>
      </c>
      <c r="H720" s="1">
        <v>0</v>
      </c>
      <c r="I720" s="5">
        <f>+Tabla2[[#This Row],[15 VEN]]+Tabla2[[#This Row],[15 AP]]</f>
        <v>8</v>
      </c>
      <c r="J720" s="5">
        <v>0</v>
      </c>
      <c r="K720" s="1">
        <v>0</v>
      </c>
      <c r="L720" s="5">
        <f>+Tabla2[[#This Row],[30 VEN.]]+Tabla2[[#This Row],[30 AP]]</f>
        <v>0</v>
      </c>
      <c r="M720" s="5">
        <v>6</v>
      </c>
      <c r="N720" s="1">
        <v>0</v>
      </c>
      <c r="O720" s="5">
        <f>+Tabla2[[#This Row],[45 VEN.]]+Tabla2[[#This Row],[45 AP]]</f>
        <v>6</v>
      </c>
      <c r="P720" s="2">
        <f>+Tabla2[[#This Row],[45 TOT]]+Tabla2[[#This Row],[30 TOT ]]+Tabla2[[#This Row],[15 TOT]]+Tabla2[[#This Row],[10 TOT]]</f>
        <v>3208</v>
      </c>
      <c r="Q720" s="5">
        <v>0</v>
      </c>
      <c r="R720" s="5">
        <v>0</v>
      </c>
      <c r="S720" s="5">
        <v>0</v>
      </c>
      <c r="T720" s="4"/>
      <c r="U720" s="4"/>
      <c r="V720" s="4"/>
      <c r="W720" s="4"/>
    </row>
    <row r="721" spans="1:23" x14ac:dyDescent="0.25">
      <c r="A721" s="7">
        <v>2020</v>
      </c>
      <c r="B721" s="4" t="s">
        <v>40</v>
      </c>
      <c r="C721" s="4" t="s">
        <v>23</v>
      </c>
      <c r="D721" s="5">
        <v>26056</v>
      </c>
      <c r="E721" s="1">
        <v>86</v>
      </c>
      <c r="F721" s="5">
        <f>+Tabla2[[#This Row],[10 VEN.]]+Tabla2[[#This Row],[10 AP]]</f>
        <v>26142</v>
      </c>
      <c r="G721" s="5">
        <v>0</v>
      </c>
      <c r="H721" s="1">
        <v>0</v>
      </c>
      <c r="I721" s="5">
        <f>+Tabla2[[#This Row],[15 VEN]]+Tabla2[[#This Row],[15 AP]]</f>
        <v>0</v>
      </c>
      <c r="J721" s="5">
        <v>0</v>
      </c>
      <c r="K721" s="1">
        <v>0</v>
      </c>
      <c r="L721" s="5">
        <f>+Tabla2[[#This Row],[30 VEN.]]+Tabla2[[#This Row],[30 AP]]</f>
        <v>0</v>
      </c>
      <c r="M721" s="5">
        <v>342</v>
      </c>
      <c r="N721" s="1">
        <v>104</v>
      </c>
      <c r="O721" s="5">
        <f>+Tabla2[[#This Row],[45 VEN.]]+Tabla2[[#This Row],[45 AP]]</f>
        <v>446</v>
      </c>
      <c r="P721" s="2">
        <f>+Tabla2[[#This Row],[45 TOT]]+Tabla2[[#This Row],[30 TOT ]]+Tabla2[[#This Row],[15 TOT]]+Tabla2[[#This Row],[10 TOT]]</f>
        <v>26588</v>
      </c>
      <c r="Q721" s="5">
        <v>6560</v>
      </c>
      <c r="R721" s="5">
        <v>734</v>
      </c>
      <c r="S721" s="5">
        <v>7294</v>
      </c>
      <c r="T721" s="4"/>
      <c r="U721" s="4"/>
      <c r="V721" s="4"/>
      <c r="W721" s="4"/>
    </row>
    <row r="722" spans="1:23" x14ac:dyDescent="0.25">
      <c r="A722" s="7">
        <v>2020</v>
      </c>
      <c r="B722" s="4" t="s">
        <v>40</v>
      </c>
      <c r="C722" s="4" t="s">
        <v>3</v>
      </c>
      <c r="D722" s="5">
        <v>56349</v>
      </c>
      <c r="E722" s="1">
        <v>2694</v>
      </c>
      <c r="F722" s="5">
        <f>+Tabla2[[#This Row],[10 VEN.]]+Tabla2[[#This Row],[10 AP]]</f>
        <v>59043</v>
      </c>
      <c r="G722" s="5">
        <v>199</v>
      </c>
      <c r="H722" s="1">
        <v>1723</v>
      </c>
      <c r="I722" s="5">
        <f>+Tabla2[[#This Row],[15 VEN]]+Tabla2[[#This Row],[15 AP]]</f>
        <v>1922</v>
      </c>
      <c r="J722" s="5">
        <v>0</v>
      </c>
      <c r="K722" s="1">
        <v>19</v>
      </c>
      <c r="L722" s="5">
        <f>+Tabla2[[#This Row],[30 VEN.]]+Tabla2[[#This Row],[30 AP]]</f>
        <v>19</v>
      </c>
      <c r="M722" s="5">
        <v>159</v>
      </c>
      <c r="N722" s="1">
        <v>535</v>
      </c>
      <c r="O722" s="5">
        <f>+Tabla2[[#This Row],[45 VEN.]]+Tabla2[[#This Row],[45 AP]]</f>
        <v>694</v>
      </c>
      <c r="P722" s="2">
        <f>+Tabla2[[#This Row],[45 TOT]]+Tabla2[[#This Row],[30 TOT ]]+Tabla2[[#This Row],[15 TOT]]+Tabla2[[#This Row],[10 TOT]]</f>
        <v>61678</v>
      </c>
      <c r="Q722" s="5">
        <v>1</v>
      </c>
      <c r="R722" s="5">
        <v>0</v>
      </c>
      <c r="S722" s="5">
        <v>1</v>
      </c>
      <c r="T722" s="4"/>
      <c r="U722" s="4"/>
      <c r="V722" s="4"/>
      <c r="W722" s="4"/>
    </row>
    <row r="723" spans="1:23" x14ac:dyDescent="0.25">
      <c r="A723" s="7">
        <v>2020</v>
      </c>
      <c r="B723" s="4" t="s">
        <v>40</v>
      </c>
      <c r="C723" s="4" t="s">
        <v>14</v>
      </c>
      <c r="D723" s="5">
        <v>0</v>
      </c>
      <c r="E723" s="1">
        <v>0</v>
      </c>
      <c r="F723" s="5">
        <f>+Tabla2[[#This Row],[10 VEN.]]+Tabla2[[#This Row],[10 AP]]</f>
        <v>0</v>
      </c>
      <c r="G723" s="5">
        <v>0</v>
      </c>
      <c r="H723" s="1">
        <v>0</v>
      </c>
      <c r="I723" s="5">
        <f>+Tabla2[[#This Row],[15 VEN]]+Tabla2[[#This Row],[15 AP]]</f>
        <v>0</v>
      </c>
      <c r="J723" s="5">
        <v>0</v>
      </c>
      <c r="K723" s="1">
        <v>0</v>
      </c>
      <c r="L723" s="5">
        <f>+Tabla2[[#This Row],[30 VEN.]]+Tabla2[[#This Row],[30 AP]]</f>
        <v>0</v>
      </c>
      <c r="M723" s="5">
        <v>139</v>
      </c>
      <c r="N723" s="1">
        <v>0</v>
      </c>
      <c r="O723" s="5">
        <f>+Tabla2[[#This Row],[45 VEN.]]+Tabla2[[#This Row],[45 AP]]</f>
        <v>139</v>
      </c>
      <c r="P723" s="2">
        <f>+Tabla2[[#This Row],[45 TOT]]+Tabla2[[#This Row],[30 TOT ]]+Tabla2[[#This Row],[15 TOT]]+Tabla2[[#This Row],[10 TOT]]</f>
        <v>139</v>
      </c>
      <c r="Q723" s="5">
        <v>0</v>
      </c>
      <c r="R723" s="5">
        <v>0</v>
      </c>
      <c r="S723" s="5">
        <v>0</v>
      </c>
      <c r="T723" s="4"/>
      <c r="U723" s="4"/>
      <c r="V723" s="4"/>
      <c r="W723" s="4"/>
    </row>
    <row r="724" spans="1:23" x14ac:dyDescent="0.25">
      <c r="A724" s="7">
        <v>2020</v>
      </c>
      <c r="B724" s="4" t="s">
        <v>40</v>
      </c>
      <c r="C724" s="4" t="s">
        <v>25</v>
      </c>
      <c r="D724" s="5">
        <v>0</v>
      </c>
      <c r="E724" s="1">
        <v>740</v>
      </c>
      <c r="F724" s="5">
        <f>+Tabla2[[#This Row],[10 VEN.]]+Tabla2[[#This Row],[10 AP]]</f>
        <v>740</v>
      </c>
      <c r="G724" s="5">
        <v>0</v>
      </c>
      <c r="H724" s="1">
        <v>0</v>
      </c>
      <c r="I724" s="5">
        <f>+Tabla2[[#This Row],[15 VEN]]+Tabla2[[#This Row],[15 AP]]</f>
        <v>0</v>
      </c>
      <c r="J724" s="5">
        <v>0</v>
      </c>
      <c r="K724" s="1">
        <v>0</v>
      </c>
      <c r="L724" s="5">
        <f>+Tabla2[[#This Row],[30 VEN.]]+Tabla2[[#This Row],[30 AP]]</f>
        <v>0</v>
      </c>
      <c r="M724" s="5">
        <v>0</v>
      </c>
      <c r="N724" s="1">
        <v>0</v>
      </c>
      <c r="O724" s="5">
        <f>+Tabla2[[#This Row],[45 VEN.]]+Tabla2[[#This Row],[45 AP]]</f>
        <v>0</v>
      </c>
      <c r="P724" s="2">
        <f>+Tabla2[[#This Row],[45 TOT]]+Tabla2[[#This Row],[30 TOT ]]+Tabla2[[#This Row],[15 TOT]]+Tabla2[[#This Row],[10 TOT]]</f>
        <v>740</v>
      </c>
      <c r="Q724" s="5">
        <v>0</v>
      </c>
      <c r="R724" s="5">
        <v>0</v>
      </c>
      <c r="S724" s="5">
        <v>0</v>
      </c>
      <c r="T724" s="4"/>
      <c r="U724" s="4"/>
      <c r="V724" s="4"/>
      <c r="W724" s="4"/>
    </row>
    <row r="725" spans="1:23" x14ac:dyDescent="0.25">
      <c r="A725" s="7">
        <v>2020</v>
      </c>
      <c r="B725" s="4" t="s">
        <v>41</v>
      </c>
      <c r="C725" s="4" t="s">
        <v>8</v>
      </c>
      <c r="D725" s="5">
        <v>228206</v>
      </c>
      <c r="E725" s="1">
        <v>6409</v>
      </c>
      <c r="F725" s="5">
        <f>+Tabla2[[#This Row],[10 VEN.]]+Tabla2[[#This Row],[10 AP]]</f>
        <v>234615</v>
      </c>
      <c r="G725" s="5">
        <v>139</v>
      </c>
      <c r="H725" s="1">
        <v>835</v>
      </c>
      <c r="I725" s="5">
        <f>+Tabla2[[#This Row],[15 VEN]]+Tabla2[[#This Row],[15 AP]]</f>
        <v>974</v>
      </c>
      <c r="J725" s="5">
        <v>0</v>
      </c>
      <c r="K725" s="1">
        <v>0</v>
      </c>
      <c r="L725" s="5">
        <f>+Tabla2[[#This Row],[30 VEN.]]+Tabla2[[#This Row],[30 AP]]</f>
        <v>0</v>
      </c>
      <c r="M725" s="5">
        <v>1832</v>
      </c>
      <c r="N725" s="1">
        <v>119</v>
      </c>
      <c r="O725" s="5">
        <f>+Tabla2[[#This Row],[45 VEN.]]+Tabla2[[#This Row],[45 AP]]</f>
        <v>1951</v>
      </c>
      <c r="P725" s="2">
        <f>+Tabla2[[#This Row],[45 TOT]]+Tabla2[[#This Row],[30 TOT ]]+Tabla2[[#This Row],[15 TOT]]+Tabla2[[#This Row],[10 TOT]]</f>
        <v>237540</v>
      </c>
      <c r="Q725" s="5">
        <v>10018</v>
      </c>
      <c r="R725" s="5">
        <v>626</v>
      </c>
      <c r="S725" s="5">
        <v>10644</v>
      </c>
      <c r="T725" s="4"/>
      <c r="U725" s="4"/>
      <c r="V725" s="4"/>
      <c r="W725" s="4"/>
    </row>
    <row r="726" spans="1:23" x14ac:dyDescent="0.25">
      <c r="A726" s="7">
        <v>2020</v>
      </c>
      <c r="B726" s="4" t="s">
        <v>41</v>
      </c>
      <c r="C726" s="4" t="s">
        <v>27</v>
      </c>
      <c r="D726" s="5">
        <v>131950</v>
      </c>
      <c r="E726" s="1">
        <v>1803</v>
      </c>
      <c r="F726" s="5">
        <f>+Tabla2[[#This Row],[10 VEN.]]+Tabla2[[#This Row],[10 AP]]</f>
        <v>133753</v>
      </c>
      <c r="G726" s="5">
        <v>42</v>
      </c>
      <c r="H726" s="1">
        <v>165</v>
      </c>
      <c r="I726" s="5">
        <f>+Tabla2[[#This Row],[15 VEN]]+Tabla2[[#This Row],[15 AP]]</f>
        <v>207</v>
      </c>
      <c r="J726" s="5">
        <v>0</v>
      </c>
      <c r="K726" s="1">
        <v>0</v>
      </c>
      <c r="L726" s="5">
        <f>+Tabla2[[#This Row],[30 VEN.]]+Tabla2[[#This Row],[30 AP]]</f>
        <v>0</v>
      </c>
      <c r="M726" s="5">
        <v>350</v>
      </c>
      <c r="N726" s="1">
        <v>9</v>
      </c>
      <c r="O726" s="5">
        <f>+Tabla2[[#This Row],[45 VEN.]]+Tabla2[[#This Row],[45 AP]]</f>
        <v>359</v>
      </c>
      <c r="P726" s="2">
        <f>+Tabla2[[#This Row],[45 TOT]]+Tabla2[[#This Row],[30 TOT ]]+Tabla2[[#This Row],[15 TOT]]+Tabla2[[#This Row],[10 TOT]]</f>
        <v>134319</v>
      </c>
      <c r="Q726" s="5">
        <v>1101</v>
      </c>
      <c r="R726" s="5">
        <v>0</v>
      </c>
      <c r="S726" s="5">
        <v>1101</v>
      </c>
      <c r="T726" s="4"/>
      <c r="U726" s="4"/>
      <c r="V726" s="4"/>
      <c r="W726" s="4"/>
    </row>
    <row r="727" spans="1:23" x14ac:dyDescent="0.25">
      <c r="A727" s="7">
        <v>2020</v>
      </c>
      <c r="B727" s="4" t="s">
        <v>41</v>
      </c>
      <c r="C727" s="4" t="s">
        <v>9</v>
      </c>
      <c r="D727" s="5">
        <v>60000</v>
      </c>
      <c r="E727" s="1">
        <v>3950</v>
      </c>
      <c r="F727" s="5">
        <f>+Tabla2[[#This Row],[10 VEN.]]+Tabla2[[#This Row],[10 AP]]</f>
        <v>63950</v>
      </c>
      <c r="G727" s="5">
        <v>34</v>
      </c>
      <c r="H727" s="1">
        <v>430</v>
      </c>
      <c r="I727" s="5">
        <f>+Tabla2[[#This Row],[15 VEN]]+Tabla2[[#This Row],[15 AP]]</f>
        <v>464</v>
      </c>
      <c r="J727" s="5">
        <v>0</v>
      </c>
      <c r="K727" s="1">
        <v>0</v>
      </c>
      <c r="L727" s="5">
        <f>+Tabla2[[#This Row],[30 VEN.]]+Tabla2[[#This Row],[30 AP]]</f>
        <v>0</v>
      </c>
      <c r="M727" s="5">
        <v>535</v>
      </c>
      <c r="N727" s="1">
        <v>118</v>
      </c>
      <c r="O727" s="5">
        <f>+Tabla2[[#This Row],[45 VEN.]]+Tabla2[[#This Row],[45 AP]]</f>
        <v>653</v>
      </c>
      <c r="P727" s="2">
        <f>+Tabla2[[#This Row],[45 TOT]]+Tabla2[[#This Row],[30 TOT ]]+Tabla2[[#This Row],[15 TOT]]+Tabla2[[#This Row],[10 TOT]]</f>
        <v>65067</v>
      </c>
      <c r="Q727" s="5">
        <v>139</v>
      </c>
      <c r="R727" s="5">
        <v>0</v>
      </c>
      <c r="S727" s="5">
        <v>139</v>
      </c>
      <c r="T727" s="4"/>
      <c r="U727" s="4"/>
      <c r="V727" s="4"/>
      <c r="W727" s="4"/>
    </row>
    <row r="728" spans="1:23" x14ac:dyDescent="0.25">
      <c r="A728" s="7">
        <v>2020</v>
      </c>
      <c r="B728" s="4" t="s">
        <v>41</v>
      </c>
      <c r="C728" s="4" t="s">
        <v>15</v>
      </c>
      <c r="D728" s="5">
        <v>85637</v>
      </c>
      <c r="E728" s="1">
        <v>3843</v>
      </c>
      <c r="F728" s="5">
        <f>+Tabla2[[#This Row],[10 VEN.]]+Tabla2[[#This Row],[10 AP]]</f>
        <v>89480</v>
      </c>
      <c r="G728" s="5">
        <v>151</v>
      </c>
      <c r="H728" s="1">
        <v>571</v>
      </c>
      <c r="I728" s="5">
        <f>+Tabla2[[#This Row],[15 VEN]]+Tabla2[[#This Row],[15 AP]]</f>
        <v>722</v>
      </c>
      <c r="J728" s="5">
        <v>0</v>
      </c>
      <c r="K728" s="1">
        <v>0</v>
      </c>
      <c r="L728" s="5">
        <f>+Tabla2[[#This Row],[30 VEN.]]+Tabla2[[#This Row],[30 AP]]</f>
        <v>0</v>
      </c>
      <c r="M728" s="5">
        <v>218</v>
      </c>
      <c r="N728" s="1">
        <v>69</v>
      </c>
      <c r="O728" s="5">
        <f>+Tabla2[[#This Row],[45 VEN.]]+Tabla2[[#This Row],[45 AP]]</f>
        <v>287</v>
      </c>
      <c r="P728" s="2">
        <f>+Tabla2[[#This Row],[45 TOT]]+Tabla2[[#This Row],[30 TOT ]]+Tabla2[[#This Row],[15 TOT]]+Tabla2[[#This Row],[10 TOT]]</f>
        <v>90489</v>
      </c>
      <c r="Q728" s="5">
        <v>2</v>
      </c>
      <c r="R728" s="5">
        <v>0</v>
      </c>
      <c r="S728" s="5">
        <v>2</v>
      </c>
      <c r="T728" s="4"/>
      <c r="U728" s="4"/>
      <c r="V728" s="4"/>
      <c r="W728" s="4"/>
    </row>
    <row r="729" spans="1:23" x14ac:dyDescent="0.25">
      <c r="A729" s="7">
        <v>2020</v>
      </c>
      <c r="B729" s="4" t="s">
        <v>41</v>
      </c>
      <c r="C729" s="4" t="s">
        <v>31</v>
      </c>
      <c r="D729" s="5">
        <v>75068</v>
      </c>
      <c r="E729" s="1">
        <v>2141</v>
      </c>
      <c r="F729" s="5">
        <f>+Tabla2[[#This Row],[10 VEN.]]+Tabla2[[#This Row],[10 AP]]</f>
        <v>77209</v>
      </c>
      <c r="G729" s="5">
        <v>173</v>
      </c>
      <c r="H729" s="1">
        <v>1417</v>
      </c>
      <c r="I729" s="5">
        <f>+Tabla2[[#This Row],[15 VEN]]+Tabla2[[#This Row],[15 AP]]</f>
        <v>1590</v>
      </c>
      <c r="J729" s="5">
        <v>0</v>
      </c>
      <c r="K729" s="1">
        <v>0</v>
      </c>
      <c r="L729" s="5">
        <f>+Tabla2[[#This Row],[30 VEN.]]+Tabla2[[#This Row],[30 AP]]</f>
        <v>0</v>
      </c>
      <c r="M729" s="5">
        <v>296</v>
      </c>
      <c r="N729" s="1">
        <v>79</v>
      </c>
      <c r="O729" s="5">
        <f>+Tabla2[[#This Row],[45 VEN.]]+Tabla2[[#This Row],[45 AP]]</f>
        <v>375</v>
      </c>
      <c r="P729" s="2">
        <f>+Tabla2[[#This Row],[45 TOT]]+Tabla2[[#This Row],[30 TOT ]]+Tabla2[[#This Row],[15 TOT]]+Tabla2[[#This Row],[10 TOT]]</f>
        <v>79174</v>
      </c>
      <c r="Q729" s="5">
        <v>574</v>
      </c>
      <c r="R729" s="5">
        <v>0</v>
      </c>
      <c r="S729" s="5">
        <v>574</v>
      </c>
      <c r="T729" s="4"/>
      <c r="U729" s="4"/>
      <c r="V729" s="4"/>
      <c r="W729" s="4"/>
    </row>
    <row r="730" spans="1:23" x14ac:dyDescent="0.25">
      <c r="A730" s="7">
        <v>2020</v>
      </c>
      <c r="B730" s="4" t="s">
        <v>41</v>
      </c>
      <c r="C730" s="4" t="s">
        <v>47</v>
      </c>
      <c r="D730" s="5">
        <v>50741</v>
      </c>
      <c r="E730" s="1">
        <v>3097</v>
      </c>
      <c r="F730" s="5">
        <f>+Tabla2[[#This Row],[10 VEN.]]+Tabla2[[#This Row],[10 AP]]</f>
        <v>53838</v>
      </c>
      <c r="G730" s="5">
        <v>67</v>
      </c>
      <c r="H730" s="1">
        <v>576</v>
      </c>
      <c r="I730" s="5">
        <f>+Tabla2[[#This Row],[15 VEN]]+Tabla2[[#This Row],[15 AP]]</f>
        <v>643</v>
      </c>
      <c r="J730" s="5">
        <v>0</v>
      </c>
      <c r="K730" s="1">
        <v>0</v>
      </c>
      <c r="L730" s="5">
        <f>+Tabla2[[#This Row],[30 VEN.]]+Tabla2[[#This Row],[30 AP]]</f>
        <v>0</v>
      </c>
      <c r="M730" s="5">
        <v>643</v>
      </c>
      <c r="N730" s="1">
        <v>142</v>
      </c>
      <c r="O730" s="5">
        <f>+Tabla2[[#This Row],[45 VEN.]]+Tabla2[[#This Row],[45 AP]]</f>
        <v>785</v>
      </c>
      <c r="P730" s="2">
        <f>+Tabla2[[#This Row],[45 TOT]]+Tabla2[[#This Row],[30 TOT ]]+Tabla2[[#This Row],[15 TOT]]+Tabla2[[#This Row],[10 TOT]]</f>
        <v>55266</v>
      </c>
      <c r="Q730" s="5">
        <v>462</v>
      </c>
      <c r="R730" s="5">
        <v>0</v>
      </c>
      <c r="S730" s="5">
        <v>462</v>
      </c>
      <c r="T730" s="4"/>
      <c r="U730" s="4"/>
      <c r="V730" s="4"/>
      <c r="W730" s="4"/>
    </row>
    <row r="731" spans="1:23" x14ac:dyDescent="0.25">
      <c r="A731" s="7">
        <v>2020</v>
      </c>
      <c r="B731" s="4" t="s">
        <v>41</v>
      </c>
      <c r="C731" s="4" t="s">
        <v>7</v>
      </c>
      <c r="D731" s="5">
        <v>115016</v>
      </c>
      <c r="E731" s="1">
        <v>153</v>
      </c>
      <c r="F731" s="5">
        <f>+Tabla2[[#This Row],[10 VEN.]]+Tabla2[[#This Row],[10 AP]]</f>
        <v>115169</v>
      </c>
      <c r="G731" s="5">
        <v>551</v>
      </c>
      <c r="H731" s="1">
        <v>1670</v>
      </c>
      <c r="I731" s="5">
        <f>+Tabla2[[#This Row],[15 VEN]]+Tabla2[[#This Row],[15 AP]]</f>
        <v>2221</v>
      </c>
      <c r="J731" s="5">
        <v>0</v>
      </c>
      <c r="K731" s="1">
        <v>0</v>
      </c>
      <c r="L731" s="5">
        <f>+Tabla2[[#This Row],[30 VEN.]]+Tabla2[[#This Row],[30 AP]]</f>
        <v>0</v>
      </c>
      <c r="M731" s="5">
        <v>1392</v>
      </c>
      <c r="N731" s="1">
        <v>259</v>
      </c>
      <c r="O731" s="5">
        <f>+Tabla2[[#This Row],[45 VEN.]]+Tabla2[[#This Row],[45 AP]]</f>
        <v>1651</v>
      </c>
      <c r="P731" s="2">
        <f>+Tabla2[[#This Row],[45 TOT]]+Tabla2[[#This Row],[30 TOT ]]+Tabla2[[#This Row],[15 TOT]]+Tabla2[[#This Row],[10 TOT]]</f>
        <v>119041</v>
      </c>
      <c r="Q731" s="5">
        <v>5227</v>
      </c>
      <c r="R731" s="5">
        <v>700</v>
      </c>
      <c r="S731" s="5">
        <v>5927</v>
      </c>
      <c r="T731" s="4"/>
      <c r="U731" s="4"/>
      <c r="V731" s="4"/>
      <c r="W731" s="4"/>
    </row>
    <row r="732" spans="1:23" x14ac:dyDescent="0.25">
      <c r="A732" s="7">
        <v>2020</v>
      </c>
      <c r="B732" s="4" t="s">
        <v>41</v>
      </c>
      <c r="C732" s="4" t="s">
        <v>3</v>
      </c>
      <c r="D732" s="5">
        <v>2742</v>
      </c>
      <c r="E732" s="1">
        <v>4321</v>
      </c>
      <c r="F732" s="5">
        <f>+Tabla2[[#This Row],[10 VEN.]]+Tabla2[[#This Row],[10 AP]]</f>
        <v>7063</v>
      </c>
      <c r="G732" s="5">
        <v>2</v>
      </c>
      <c r="H732" s="1">
        <v>534</v>
      </c>
      <c r="I732" s="5">
        <f>+Tabla2[[#This Row],[15 VEN]]+Tabla2[[#This Row],[15 AP]]</f>
        <v>536</v>
      </c>
      <c r="J732" s="5">
        <v>0</v>
      </c>
      <c r="K732" s="1">
        <v>0</v>
      </c>
      <c r="L732" s="5">
        <f>+Tabla2[[#This Row],[30 VEN.]]+Tabla2[[#This Row],[30 AP]]</f>
        <v>0</v>
      </c>
      <c r="M732" s="5">
        <v>65</v>
      </c>
      <c r="N732" s="1">
        <v>110</v>
      </c>
      <c r="O732" s="5">
        <f>+Tabla2[[#This Row],[45 VEN.]]+Tabla2[[#This Row],[45 AP]]</f>
        <v>175</v>
      </c>
      <c r="P732" s="2">
        <f>+Tabla2[[#This Row],[45 TOT]]+Tabla2[[#This Row],[30 TOT ]]+Tabla2[[#This Row],[15 TOT]]+Tabla2[[#This Row],[10 TOT]]</f>
        <v>7774</v>
      </c>
      <c r="Q732" s="5">
        <v>18</v>
      </c>
      <c r="R732" s="5">
        <v>0</v>
      </c>
      <c r="S732" s="5">
        <v>18</v>
      </c>
      <c r="T732" s="4"/>
      <c r="U732" s="4"/>
      <c r="V732" s="4"/>
      <c r="W732" s="4"/>
    </row>
    <row r="733" spans="1:23" x14ac:dyDescent="0.25">
      <c r="A733" s="7">
        <v>2012</v>
      </c>
      <c r="B733" s="4" t="s">
        <v>33</v>
      </c>
      <c r="C733" s="4" t="s">
        <v>3</v>
      </c>
      <c r="D733" s="5">
        <v>5312</v>
      </c>
      <c r="E733" s="1">
        <v>2653</v>
      </c>
      <c r="F733" s="5">
        <f>+Tabla2[[#This Row],[10 VEN.]]+Tabla2[[#This Row],[10 AP]]</f>
        <v>7965</v>
      </c>
      <c r="G733" s="5">
        <v>67</v>
      </c>
      <c r="H733" s="1">
        <v>50</v>
      </c>
      <c r="I733" s="5">
        <f>+Tabla2[[#This Row],[15 VEN]]+Tabla2[[#This Row],[15 AP]]</f>
        <v>117</v>
      </c>
      <c r="J733" s="5">
        <v>0</v>
      </c>
      <c r="K733" s="1">
        <v>0</v>
      </c>
      <c r="L733" s="5">
        <f>+Tabla2[[#This Row],[30 VEN.]]+Tabla2[[#This Row],[30 AP]]</f>
        <v>0</v>
      </c>
      <c r="M733" s="5">
        <v>17</v>
      </c>
      <c r="N733" s="1">
        <v>0</v>
      </c>
      <c r="O733" s="5">
        <f>+Tabla2[[#This Row],[45 VEN.]]+Tabla2[[#This Row],[45 AP]]</f>
        <v>17</v>
      </c>
      <c r="P733" s="2">
        <f>+Tabla2[[#This Row],[45 TOT]]+Tabla2[[#This Row],[30 TOT ]]+Tabla2[[#This Row],[15 TOT]]+Tabla2[[#This Row],[10 TOT]]</f>
        <v>8099</v>
      </c>
      <c r="Q733" s="5">
        <v>21</v>
      </c>
      <c r="R733" s="5">
        <v>0</v>
      </c>
      <c r="S733" s="5">
        <v>21</v>
      </c>
      <c r="T733" s="4"/>
      <c r="U733" s="4"/>
      <c r="V733" s="4"/>
      <c r="W733" s="4"/>
    </row>
    <row r="734" spans="1:23" x14ac:dyDescent="0.25">
      <c r="A734" s="7">
        <v>2012</v>
      </c>
      <c r="B734" s="4" t="s">
        <v>33</v>
      </c>
      <c r="C734" s="4" t="s">
        <v>4</v>
      </c>
      <c r="D734" s="5">
        <v>4146</v>
      </c>
      <c r="E734" s="1">
        <v>169</v>
      </c>
      <c r="F734" s="5">
        <f>+Tabla2[[#This Row],[10 VEN.]]+Tabla2[[#This Row],[10 AP]]</f>
        <v>4315</v>
      </c>
      <c r="G734" s="5">
        <v>0</v>
      </c>
      <c r="H734" s="1">
        <v>0</v>
      </c>
      <c r="I734" s="5">
        <f>+Tabla2[[#This Row],[15 VEN]]+Tabla2[[#This Row],[15 AP]]</f>
        <v>0</v>
      </c>
      <c r="J734" s="5">
        <v>0</v>
      </c>
      <c r="K734" s="1">
        <v>0</v>
      </c>
      <c r="L734" s="5">
        <f>+Tabla2[[#This Row],[30 VEN.]]+Tabla2[[#This Row],[30 AP]]</f>
        <v>0</v>
      </c>
      <c r="M734" s="5">
        <v>9</v>
      </c>
      <c r="N734" s="1">
        <v>42</v>
      </c>
      <c r="O734" s="5">
        <f>+Tabla2[[#This Row],[45 VEN.]]+Tabla2[[#This Row],[45 AP]]</f>
        <v>51</v>
      </c>
      <c r="P734" s="2">
        <f>+Tabla2[[#This Row],[45 TOT]]+Tabla2[[#This Row],[30 TOT ]]+Tabla2[[#This Row],[15 TOT]]+Tabla2[[#This Row],[10 TOT]]</f>
        <v>4366</v>
      </c>
      <c r="Q734" s="5">
        <v>1875</v>
      </c>
      <c r="R734" s="5">
        <v>0</v>
      </c>
      <c r="S734" s="5">
        <v>1875</v>
      </c>
      <c r="T734" s="4"/>
      <c r="U734" s="4"/>
      <c r="V734" s="4"/>
      <c r="W734" s="4"/>
    </row>
    <row r="735" spans="1:23" x14ac:dyDescent="0.25">
      <c r="A735" s="7">
        <v>2012</v>
      </c>
      <c r="B735" s="4" t="s">
        <v>33</v>
      </c>
      <c r="C735" s="4" t="s">
        <v>63</v>
      </c>
      <c r="D735" s="5">
        <v>12959</v>
      </c>
      <c r="E735" s="1">
        <v>209</v>
      </c>
      <c r="F735" s="5">
        <f>+Tabla2[[#This Row],[10 VEN.]]+Tabla2[[#This Row],[10 AP]]</f>
        <v>13168</v>
      </c>
      <c r="G735" s="5">
        <v>53</v>
      </c>
      <c r="H735" s="1">
        <v>12</v>
      </c>
      <c r="I735" s="5">
        <f>+Tabla2[[#This Row],[15 VEN]]+Tabla2[[#This Row],[15 AP]]</f>
        <v>65</v>
      </c>
      <c r="J735" s="5">
        <v>0</v>
      </c>
      <c r="K735" s="1">
        <v>0</v>
      </c>
      <c r="L735" s="5">
        <f>+Tabla2[[#This Row],[30 VEN.]]+Tabla2[[#This Row],[30 AP]]</f>
        <v>0</v>
      </c>
      <c r="M735" s="5">
        <v>69</v>
      </c>
      <c r="N735" s="1">
        <v>50</v>
      </c>
      <c r="O735" s="5">
        <f>+Tabla2[[#This Row],[45 VEN.]]+Tabla2[[#This Row],[45 AP]]</f>
        <v>119</v>
      </c>
      <c r="P735" s="2">
        <f>+Tabla2[[#This Row],[45 TOT]]+Tabla2[[#This Row],[30 TOT ]]+Tabla2[[#This Row],[15 TOT]]+Tabla2[[#This Row],[10 TOT]]</f>
        <v>13352</v>
      </c>
      <c r="Q735" s="5">
        <v>4661</v>
      </c>
      <c r="R735" s="5">
        <v>991</v>
      </c>
      <c r="S735" s="5">
        <v>5652</v>
      </c>
      <c r="T735" s="4"/>
      <c r="U735" s="4"/>
      <c r="V735" s="4"/>
      <c r="W735" s="4"/>
    </row>
    <row r="736" spans="1:23" x14ac:dyDescent="0.25">
      <c r="A736" s="7">
        <v>2012</v>
      </c>
      <c r="B736" s="4" t="s">
        <v>33</v>
      </c>
      <c r="C736" s="4" t="s">
        <v>5</v>
      </c>
      <c r="D736" s="5">
        <v>1978</v>
      </c>
      <c r="E736" s="1">
        <v>1341</v>
      </c>
      <c r="F736" s="5">
        <f>+Tabla2[[#This Row],[10 VEN.]]+Tabla2[[#This Row],[10 AP]]</f>
        <v>3319</v>
      </c>
      <c r="G736" s="5">
        <v>26</v>
      </c>
      <c r="H736" s="1">
        <v>37</v>
      </c>
      <c r="I736" s="5">
        <f>+Tabla2[[#This Row],[15 VEN]]+Tabla2[[#This Row],[15 AP]]</f>
        <v>63</v>
      </c>
      <c r="J736" s="5">
        <v>0</v>
      </c>
      <c r="K736" s="1">
        <v>0</v>
      </c>
      <c r="L736" s="5">
        <f>+Tabla2[[#This Row],[30 VEN.]]+Tabla2[[#This Row],[30 AP]]</f>
        <v>0</v>
      </c>
      <c r="M736" s="5">
        <v>11</v>
      </c>
      <c r="N736" s="1">
        <v>34</v>
      </c>
      <c r="O736" s="5">
        <f>+Tabla2[[#This Row],[45 VEN.]]+Tabla2[[#This Row],[45 AP]]</f>
        <v>45</v>
      </c>
      <c r="P736" s="2">
        <f>+Tabla2[[#This Row],[45 TOT]]+Tabla2[[#This Row],[30 TOT ]]+Tabla2[[#This Row],[15 TOT]]+Tabla2[[#This Row],[10 TOT]]</f>
        <v>3427</v>
      </c>
      <c r="Q736" s="5">
        <v>0</v>
      </c>
      <c r="R736" s="5">
        <v>0</v>
      </c>
      <c r="S736" s="5">
        <v>0</v>
      </c>
      <c r="T736" s="4"/>
      <c r="U736" s="4"/>
      <c r="V736" s="4"/>
      <c r="W736" s="4"/>
    </row>
    <row r="737" spans="1:23" x14ac:dyDescent="0.25">
      <c r="A737" s="7">
        <v>2012</v>
      </c>
      <c r="B737" s="4" t="s">
        <v>33</v>
      </c>
      <c r="C737" s="4" t="s">
        <v>7</v>
      </c>
      <c r="D737" s="5">
        <v>4779</v>
      </c>
      <c r="E737" s="1">
        <v>1020</v>
      </c>
      <c r="F737" s="5">
        <f>+Tabla2[[#This Row],[10 VEN.]]+Tabla2[[#This Row],[10 AP]]</f>
        <v>5799</v>
      </c>
      <c r="G737" s="5">
        <v>312</v>
      </c>
      <c r="H737" s="1">
        <v>17</v>
      </c>
      <c r="I737" s="5">
        <f>+Tabla2[[#This Row],[15 VEN]]+Tabla2[[#This Row],[15 AP]]</f>
        <v>329</v>
      </c>
      <c r="J737" s="5">
        <v>0</v>
      </c>
      <c r="K737" s="1">
        <v>0</v>
      </c>
      <c r="L737" s="5">
        <f>+Tabla2[[#This Row],[30 VEN.]]+Tabla2[[#This Row],[30 AP]]</f>
        <v>0</v>
      </c>
      <c r="M737" s="5">
        <v>554</v>
      </c>
      <c r="N737" s="1">
        <v>31</v>
      </c>
      <c r="O737" s="5">
        <f>+Tabla2[[#This Row],[45 VEN.]]+Tabla2[[#This Row],[45 AP]]</f>
        <v>585</v>
      </c>
      <c r="P737" s="2">
        <f>+Tabla2[[#This Row],[45 TOT]]+Tabla2[[#This Row],[30 TOT ]]+Tabla2[[#This Row],[15 TOT]]+Tabla2[[#This Row],[10 TOT]]</f>
        <v>6713</v>
      </c>
      <c r="Q737" s="5">
        <v>197</v>
      </c>
      <c r="R737" s="5">
        <v>0</v>
      </c>
      <c r="S737" s="5">
        <v>197</v>
      </c>
      <c r="T737" s="4"/>
      <c r="U737" s="4"/>
      <c r="V737" s="4"/>
      <c r="W737" s="4"/>
    </row>
    <row r="738" spans="1:23" x14ac:dyDescent="0.25">
      <c r="A738" s="7">
        <v>2012</v>
      </c>
      <c r="B738" s="4" t="s">
        <v>33</v>
      </c>
      <c r="C738" s="4" t="s">
        <v>6</v>
      </c>
      <c r="D738" s="5">
        <v>364</v>
      </c>
      <c r="E738" s="1">
        <v>443</v>
      </c>
      <c r="F738" s="5">
        <f>+Tabla2[[#This Row],[10 VEN.]]+Tabla2[[#This Row],[10 AP]]</f>
        <v>807</v>
      </c>
      <c r="G738" s="5">
        <v>12</v>
      </c>
      <c r="H738" s="1">
        <v>29</v>
      </c>
      <c r="I738" s="5">
        <f>+Tabla2[[#This Row],[15 VEN]]+Tabla2[[#This Row],[15 AP]]</f>
        <v>41</v>
      </c>
      <c r="J738" s="5">
        <v>0</v>
      </c>
      <c r="K738" s="1">
        <v>0</v>
      </c>
      <c r="L738" s="5">
        <f>+Tabla2[[#This Row],[30 VEN.]]+Tabla2[[#This Row],[30 AP]]</f>
        <v>0</v>
      </c>
      <c r="M738" s="5">
        <v>60</v>
      </c>
      <c r="N738" s="1">
        <v>56</v>
      </c>
      <c r="O738" s="5">
        <f>+Tabla2[[#This Row],[45 VEN.]]+Tabla2[[#This Row],[45 AP]]</f>
        <v>116</v>
      </c>
      <c r="P738" s="2">
        <f>+Tabla2[[#This Row],[45 TOT]]+Tabla2[[#This Row],[30 TOT ]]+Tabla2[[#This Row],[15 TOT]]+Tabla2[[#This Row],[10 TOT]]</f>
        <v>964</v>
      </c>
      <c r="Q738" s="5">
        <v>0</v>
      </c>
      <c r="R738" s="5">
        <v>0</v>
      </c>
      <c r="S738" s="5">
        <v>0</v>
      </c>
      <c r="T738" s="4"/>
      <c r="U738" s="4"/>
      <c r="V738" s="4"/>
      <c r="W738" s="4"/>
    </row>
    <row r="739" spans="1:23" x14ac:dyDescent="0.25">
      <c r="A739" s="7">
        <v>2012</v>
      </c>
      <c r="B739" s="4" t="s">
        <v>33</v>
      </c>
      <c r="C739" s="4" t="s">
        <v>64</v>
      </c>
      <c r="D739" s="5">
        <v>14027</v>
      </c>
      <c r="E739" s="1">
        <v>2052</v>
      </c>
      <c r="F739" s="5">
        <f>+Tabla2[[#This Row],[10 VEN.]]+Tabla2[[#This Row],[10 AP]]</f>
        <v>16079</v>
      </c>
      <c r="G739" s="5">
        <v>149</v>
      </c>
      <c r="H739" s="1">
        <v>121</v>
      </c>
      <c r="I739" s="5">
        <f>+Tabla2[[#This Row],[15 VEN]]+Tabla2[[#This Row],[15 AP]]</f>
        <v>270</v>
      </c>
      <c r="J739" s="5">
        <v>0</v>
      </c>
      <c r="K739" s="1">
        <v>0</v>
      </c>
      <c r="L739" s="5">
        <f>+Tabla2[[#This Row],[30 VEN.]]+Tabla2[[#This Row],[30 AP]]</f>
        <v>0</v>
      </c>
      <c r="M739" s="5">
        <v>60</v>
      </c>
      <c r="N739" s="1">
        <v>136</v>
      </c>
      <c r="O739" s="5">
        <f>+Tabla2[[#This Row],[45 VEN.]]+Tabla2[[#This Row],[45 AP]]</f>
        <v>196</v>
      </c>
      <c r="P739" s="2">
        <f>+Tabla2[[#This Row],[45 TOT]]+Tabla2[[#This Row],[30 TOT ]]+Tabla2[[#This Row],[15 TOT]]+Tabla2[[#This Row],[10 TOT]]</f>
        <v>16545</v>
      </c>
      <c r="Q739" s="5">
        <v>19</v>
      </c>
      <c r="R739" s="5">
        <v>0</v>
      </c>
      <c r="S739" s="5">
        <v>19</v>
      </c>
      <c r="T739" s="4"/>
      <c r="U739" s="4"/>
      <c r="V739" s="4"/>
      <c r="W739" s="4"/>
    </row>
    <row r="740" spans="1:23" x14ac:dyDescent="0.25">
      <c r="A740" s="7">
        <v>2012</v>
      </c>
      <c r="B740" s="4" t="s">
        <v>34</v>
      </c>
      <c r="C740" s="4" t="s">
        <v>8</v>
      </c>
      <c r="D740" s="5">
        <v>237939</v>
      </c>
      <c r="E740" s="1">
        <v>6590</v>
      </c>
      <c r="F740" s="5">
        <f>+Tabla2[[#This Row],[10 VEN.]]+Tabla2[[#This Row],[10 AP]]</f>
        <v>244529</v>
      </c>
      <c r="G740" s="5">
        <v>529</v>
      </c>
      <c r="H740" s="1">
        <v>371</v>
      </c>
      <c r="I740" s="5">
        <f>+Tabla2[[#This Row],[15 VEN]]+Tabla2[[#This Row],[15 AP]]</f>
        <v>900</v>
      </c>
      <c r="J740" s="5">
        <v>0</v>
      </c>
      <c r="K740" s="1">
        <v>0</v>
      </c>
      <c r="L740" s="5">
        <f>+Tabla2[[#This Row],[30 VEN.]]+Tabla2[[#This Row],[30 AP]]</f>
        <v>0</v>
      </c>
      <c r="M740" s="5">
        <v>365</v>
      </c>
      <c r="N740" s="1">
        <v>151</v>
      </c>
      <c r="O740" s="5">
        <f>+Tabla2[[#This Row],[45 VEN.]]+Tabla2[[#This Row],[45 AP]]</f>
        <v>516</v>
      </c>
      <c r="P740" s="2">
        <f>+Tabla2[[#This Row],[45 TOT]]+Tabla2[[#This Row],[30 TOT ]]+Tabla2[[#This Row],[15 TOT]]+Tabla2[[#This Row],[10 TOT]]</f>
        <v>245945</v>
      </c>
      <c r="Q740" s="5">
        <v>19953</v>
      </c>
      <c r="R740" s="5">
        <v>170</v>
      </c>
      <c r="S740" s="5">
        <v>20123</v>
      </c>
      <c r="T740" s="4"/>
      <c r="U740" s="4"/>
      <c r="V740" s="4"/>
      <c r="W740" s="4"/>
    </row>
    <row r="741" spans="1:23" x14ac:dyDescent="0.25">
      <c r="A741" s="7">
        <v>2012</v>
      </c>
      <c r="B741" s="4" t="s">
        <v>34</v>
      </c>
      <c r="C741" s="4" t="s">
        <v>10</v>
      </c>
      <c r="D741" s="5">
        <v>182033</v>
      </c>
      <c r="E741" s="1">
        <v>15373</v>
      </c>
      <c r="F741" s="5">
        <f>+Tabla2[[#This Row],[10 VEN.]]+Tabla2[[#This Row],[10 AP]]</f>
        <v>197406</v>
      </c>
      <c r="G741" s="5">
        <v>518</v>
      </c>
      <c r="H741" s="1">
        <v>356</v>
      </c>
      <c r="I741" s="5">
        <f>+Tabla2[[#This Row],[15 VEN]]+Tabla2[[#This Row],[15 AP]]</f>
        <v>874</v>
      </c>
      <c r="J741" s="5">
        <v>3</v>
      </c>
      <c r="K741" s="1">
        <v>6</v>
      </c>
      <c r="L741" s="5">
        <f>+Tabla2[[#This Row],[30 VEN.]]+Tabla2[[#This Row],[30 AP]]</f>
        <v>9</v>
      </c>
      <c r="M741" s="5">
        <v>364</v>
      </c>
      <c r="N741" s="1">
        <v>211</v>
      </c>
      <c r="O741" s="5">
        <f>+Tabla2[[#This Row],[45 VEN.]]+Tabla2[[#This Row],[45 AP]]</f>
        <v>575</v>
      </c>
      <c r="P741" s="2">
        <f>+Tabla2[[#This Row],[45 TOT]]+Tabla2[[#This Row],[30 TOT ]]+Tabla2[[#This Row],[15 TOT]]+Tabla2[[#This Row],[10 TOT]]</f>
        <v>198864</v>
      </c>
      <c r="Q741" s="5">
        <v>2800</v>
      </c>
      <c r="R741" s="5">
        <v>86</v>
      </c>
      <c r="S741" s="5">
        <v>2886</v>
      </c>
      <c r="T741" s="4"/>
      <c r="U741" s="4"/>
      <c r="V741" s="4"/>
      <c r="W741" s="4"/>
    </row>
    <row r="742" spans="1:23" x14ac:dyDescent="0.25">
      <c r="A742" s="7">
        <v>2012</v>
      </c>
      <c r="B742" s="4" t="s">
        <v>34</v>
      </c>
      <c r="C742" s="4" t="s">
        <v>3</v>
      </c>
      <c r="D742" s="5">
        <v>467366</v>
      </c>
      <c r="E742" s="1">
        <v>111695</v>
      </c>
      <c r="F742" s="5">
        <f>+Tabla2[[#This Row],[10 VEN.]]+Tabla2[[#This Row],[10 AP]]</f>
        <v>579061</v>
      </c>
      <c r="G742" s="5">
        <v>1383</v>
      </c>
      <c r="H742" s="1">
        <v>3950</v>
      </c>
      <c r="I742" s="5">
        <f>+Tabla2[[#This Row],[15 VEN]]+Tabla2[[#This Row],[15 AP]]</f>
        <v>5333</v>
      </c>
      <c r="J742" s="5">
        <v>0</v>
      </c>
      <c r="K742" s="1">
        <v>7</v>
      </c>
      <c r="L742" s="5">
        <f>+Tabla2[[#This Row],[30 VEN.]]+Tabla2[[#This Row],[30 AP]]</f>
        <v>7</v>
      </c>
      <c r="M742" s="5">
        <v>814</v>
      </c>
      <c r="N742" s="1">
        <v>342</v>
      </c>
      <c r="O742" s="5">
        <f>+Tabla2[[#This Row],[45 VEN.]]+Tabla2[[#This Row],[45 AP]]</f>
        <v>1156</v>
      </c>
      <c r="P742" s="2">
        <f>+Tabla2[[#This Row],[45 TOT]]+Tabla2[[#This Row],[30 TOT ]]+Tabla2[[#This Row],[15 TOT]]+Tabla2[[#This Row],[10 TOT]]</f>
        <v>585557</v>
      </c>
      <c r="Q742" s="5">
        <v>2755</v>
      </c>
      <c r="R742" s="5">
        <v>0</v>
      </c>
      <c r="S742" s="5">
        <v>2755</v>
      </c>
      <c r="T742" s="4"/>
      <c r="U742" s="4"/>
      <c r="V742" s="4"/>
      <c r="W742" s="4"/>
    </row>
    <row r="743" spans="1:23" x14ac:dyDescent="0.25">
      <c r="A743" s="7">
        <v>2012</v>
      </c>
      <c r="B743" s="4" t="s">
        <v>34</v>
      </c>
      <c r="C743" s="4" t="s">
        <v>11</v>
      </c>
      <c r="D743" s="5">
        <v>45224</v>
      </c>
      <c r="E743" s="1">
        <v>4902</v>
      </c>
      <c r="F743" s="5">
        <f>+Tabla2[[#This Row],[10 VEN.]]+Tabla2[[#This Row],[10 AP]]</f>
        <v>50126</v>
      </c>
      <c r="G743" s="5">
        <v>255</v>
      </c>
      <c r="H743" s="1">
        <v>239</v>
      </c>
      <c r="I743" s="5">
        <f>+Tabla2[[#This Row],[15 VEN]]+Tabla2[[#This Row],[15 AP]]</f>
        <v>494</v>
      </c>
      <c r="J743" s="5">
        <v>0</v>
      </c>
      <c r="K743" s="1">
        <v>0</v>
      </c>
      <c r="L743" s="5">
        <f>+Tabla2[[#This Row],[30 VEN.]]+Tabla2[[#This Row],[30 AP]]</f>
        <v>0</v>
      </c>
      <c r="M743" s="5">
        <v>158</v>
      </c>
      <c r="N743" s="1">
        <v>190</v>
      </c>
      <c r="O743" s="5">
        <f>+Tabla2[[#This Row],[45 VEN.]]+Tabla2[[#This Row],[45 AP]]</f>
        <v>348</v>
      </c>
      <c r="P743" s="2">
        <f>+Tabla2[[#This Row],[45 TOT]]+Tabla2[[#This Row],[30 TOT ]]+Tabla2[[#This Row],[15 TOT]]+Tabla2[[#This Row],[10 TOT]]</f>
        <v>50968</v>
      </c>
      <c r="Q743" s="5">
        <v>329</v>
      </c>
      <c r="R743" s="5">
        <v>48</v>
      </c>
      <c r="S743" s="5">
        <v>377</v>
      </c>
      <c r="T743" s="4"/>
      <c r="U743" s="4"/>
      <c r="V743" s="4"/>
      <c r="W743" s="4"/>
    </row>
    <row r="744" spans="1:23" x14ac:dyDescent="0.25">
      <c r="A744" s="7">
        <v>2012</v>
      </c>
      <c r="B744" s="4" t="s">
        <v>34</v>
      </c>
      <c r="C744" s="4" t="s">
        <v>12</v>
      </c>
      <c r="D744" s="5">
        <v>0</v>
      </c>
      <c r="E744" s="1">
        <v>0</v>
      </c>
      <c r="F744" s="5">
        <f>+Tabla2[[#This Row],[10 VEN.]]+Tabla2[[#This Row],[10 AP]]</f>
        <v>0</v>
      </c>
      <c r="G744" s="5">
        <v>0</v>
      </c>
      <c r="H744" s="1">
        <v>0</v>
      </c>
      <c r="I744" s="5">
        <f>+Tabla2[[#This Row],[15 VEN]]+Tabla2[[#This Row],[15 AP]]</f>
        <v>0</v>
      </c>
      <c r="J744" s="5">
        <v>0</v>
      </c>
      <c r="K744" s="1">
        <v>0</v>
      </c>
      <c r="L744" s="5">
        <f>+Tabla2[[#This Row],[30 VEN.]]+Tabla2[[#This Row],[30 AP]]</f>
        <v>0</v>
      </c>
      <c r="M744" s="5">
        <v>61</v>
      </c>
      <c r="N744" s="1">
        <v>113</v>
      </c>
      <c r="O744" s="5">
        <f>+Tabla2[[#This Row],[45 VEN.]]+Tabla2[[#This Row],[45 AP]]</f>
        <v>174</v>
      </c>
      <c r="P744" s="2">
        <f>+Tabla2[[#This Row],[45 TOT]]+Tabla2[[#This Row],[30 TOT ]]+Tabla2[[#This Row],[15 TOT]]+Tabla2[[#This Row],[10 TOT]]</f>
        <v>174</v>
      </c>
      <c r="Q744" s="5">
        <v>0</v>
      </c>
      <c r="R744" s="5">
        <v>0</v>
      </c>
      <c r="S744" s="5">
        <v>0</v>
      </c>
      <c r="T744" s="4"/>
      <c r="U744" s="4"/>
      <c r="V744" s="4"/>
      <c r="W744" s="4"/>
    </row>
    <row r="745" spans="1:23" x14ac:dyDescent="0.25">
      <c r="A745" s="7">
        <v>2012</v>
      </c>
      <c r="B745" s="4" t="s">
        <v>34</v>
      </c>
      <c r="C745" s="4" t="s">
        <v>13</v>
      </c>
      <c r="D745" s="5">
        <v>332734</v>
      </c>
      <c r="E745" s="1">
        <v>23066</v>
      </c>
      <c r="F745" s="5">
        <f>+Tabla2[[#This Row],[10 VEN.]]+Tabla2[[#This Row],[10 AP]]</f>
        <v>355800</v>
      </c>
      <c r="G745" s="5">
        <v>1234</v>
      </c>
      <c r="H745" s="1">
        <v>953</v>
      </c>
      <c r="I745" s="5">
        <f>+Tabla2[[#This Row],[15 VEN]]+Tabla2[[#This Row],[15 AP]]</f>
        <v>2187</v>
      </c>
      <c r="J745" s="5">
        <v>2</v>
      </c>
      <c r="K745" s="1">
        <v>2</v>
      </c>
      <c r="L745" s="5">
        <f>+Tabla2[[#This Row],[30 VEN.]]+Tabla2[[#This Row],[30 AP]]</f>
        <v>4</v>
      </c>
      <c r="M745" s="5">
        <v>442</v>
      </c>
      <c r="N745" s="1">
        <v>332</v>
      </c>
      <c r="O745" s="5">
        <f>+Tabla2[[#This Row],[45 VEN.]]+Tabla2[[#This Row],[45 AP]]</f>
        <v>774</v>
      </c>
      <c r="P745" s="2">
        <f>+Tabla2[[#This Row],[45 TOT]]+Tabla2[[#This Row],[30 TOT ]]+Tabla2[[#This Row],[15 TOT]]+Tabla2[[#This Row],[10 TOT]]</f>
        <v>358765</v>
      </c>
      <c r="Q745" s="5">
        <v>5034</v>
      </c>
      <c r="R745" s="5">
        <v>1</v>
      </c>
      <c r="S745" s="5">
        <v>5035</v>
      </c>
      <c r="T745" s="4"/>
      <c r="U745" s="4"/>
      <c r="V745" s="4"/>
      <c r="W745" s="4"/>
    </row>
    <row r="746" spans="1:23" x14ac:dyDescent="0.25">
      <c r="A746" s="7">
        <v>2012</v>
      </c>
      <c r="B746" s="4" t="s">
        <v>34</v>
      </c>
      <c r="C746" s="4" t="s">
        <v>5</v>
      </c>
      <c r="D746" s="5">
        <v>189664</v>
      </c>
      <c r="E746" s="1">
        <v>56882</v>
      </c>
      <c r="F746" s="5">
        <f>+Tabla2[[#This Row],[10 VEN.]]+Tabla2[[#This Row],[10 AP]]</f>
        <v>246546</v>
      </c>
      <c r="G746" s="5">
        <v>1505</v>
      </c>
      <c r="H746" s="1">
        <v>946</v>
      </c>
      <c r="I746" s="5">
        <f>+Tabla2[[#This Row],[15 VEN]]+Tabla2[[#This Row],[15 AP]]</f>
        <v>2451</v>
      </c>
      <c r="J746" s="5">
        <v>0</v>
      </c>
      <c r="K746" s="1">
        <v>0</v>
      </c>
      <c r="L746" s="5">
        <f>+Tabla2[[#This Row],[30 VEN.]]+Tabla2[[#This Row],[30 AP]]</f>
        <v>0</v>
      </c>
      <c r="M746" s="5">
        <v>787</v>
      </c>
      <c r="N746" s="1">
        <v>291</v>
      </c>
      <c r="O746" s="5">
        <f>+Tabla2[[#This Row],[45 VEN.]]+Tabla2[[#This Row],[45 AP]]</f>
        <v>1078</v>
      </c>
      <c r="P746" s="2">
        <f>+Tabla2[[#This Row],[45 TOT]]+Tabla2[[#This Row],[30 TOT ]]+Tabla2[[#This Row],[15 TOT]]+Tabla2[[#This Row],[10 TOT]]</f>
        <v>250075</v>
      </c>
      <c r="Q746" s="5">
        <v>7030</v>
      </c>
      <c r="R746" s="5">
        <v>150</v>
      </c>
      <c r="S746" s="5">
        <v>7180</v>
      </c>
      <c r="T746" s="4"/>
      <c r="U746" s="4"/>
      <c r="V746" s="4"/>
      <c r="W746" s="4"/>
    </row>
    <row r="747" spans="1:23" x14ac:dyDescent="0.25">
      <c r="A747" s="7">
        <v>2012</v>
      </c>
      <c r="B747" s="4" t="s">
        <v>34</v>
      </c>
      <c r="C747" s="4" t="s">
        <v>9</v>
      </c>
      <c r="D747" s="5">
        <v>157772</v>
      </c>
      <c r="E747" s="1">
        <v>43624</v>
      </c>
      <c r="F747" s="5">
        <f>+Tabla2[[#This Row],[10 VEN.]]+Tabla2[[#This Row],[10 AP]]</f>
        <v>201396</v>
      </c>
      <c r="G747" s="5">
        <v>513</v>
      </c>
      <c r="H747" s="1">
        <v>727</v>
      </c>
      <c r="I747" s="5">
        <f>+Tabla2[[#This Row],[15 VEN]]+Tabla2[[#This Row],[15 AP]]</f>
        <v>1240</v>
      </c>
      <c r="J747" s="5">
        <v>0</v>
      </c>
      <c r="K747" s="1">
        <v>0</v>
      </c>
      <c r="L747" s="5">
        <f>+Tabla2[[#This Row],[30 VEN.]]+Tabla2[[#This Row],[30 AP]]</f>
        <v>0</v>
      </c>
      <c r="M747" s="5">
        <v>96</v>
      </c>
      <c r="N747" s="1">
        <v>104</v>
      </c>
      <c r="O747" s="5">
        <f>+Tabla2[[#This Row],[45 VEN.]]+Tabla2[[#This Row],[45 AP]]</f>
        <v>200</v>
      </c>
      <c r="P747" s="2">
        <f>+Tabla2[[#This Row],[45 TOT]]+Tabla2[[#This Row],[30 TOT ]]+Tabla2[[#This Row],[15 TOT]]+Tabla2[[#This Row],[10 TOT]]</f>
        <v>202836</v>
      </c>
      <c r="Q747" s="5">
        <v>3675</v>
      </c>
      <c r="R747" s="5">
        <v>9</v>
      </c>
      <c r="S747" s="5">
        <v>3684</v>
      </c>
      <c r="T747" s="4"/>
      <c r="U747" s="4"/>
      <c r="V747" s="4"/>
      <c r="W747" s="4"/>
    </row>
    <row r="748" spans="1:23" x14ac:dyDescent="0.25">
      <c r="A748" s="7">
        <v>2012</v>
      </c>
      <c r="B748" s="4" t="s">
        <v>34</v>
      </c>
      <c r="C748" s="4" t="s">
        <v>14</v>
      </c>
      <c r="D748" s="5">
        <v>0</v>
      </c>
      <c r="E748" s="1">
        <v>0</v>
      </c>
      <c r="F748" s="5">
        <f>+Tabla2[[#This Row],[10 VEN.]]+Tabla2[[#This Row],[10 AP]]</f>
        <v>0</v>
      </c>
      <c r="G748" s="5">
        <v>0</v>
      </c>
      <c r="H748" s="1">
        <v>0</v>
      </c>
      <c r="I748" s="5">
        <f>+Tabla2[[#This Row],[15 VEN]]+Tabla2[[#This Row],[15 AP]]</f>
        <v>0</v>
      </c>
      <c r="J748" s="5">
        <v>0</v>
      </c>
      <c r="K748" s="1">
        <v>0</v>
      </c>
      <c r="L748" s="5">
        <f>+Tabla2[[#This Row],[30 VEN.]]+Tabla2[[#This Row],[30 AP]]</f>
        <v>0</v>
      </c>
      <c r="M748" s="5">
        <v>59</v>
      </c>
      <c r="N748" s="1">
        <v>0</v>
      </c>
      <c r="O748" s="5">
        <f>+Tabla2[[#This Row],[45 VEN.]]+Tabla2[[#This Row],[45 AP]]</f>
        <v>59</v>
      </c>
      <c r="P748" s="2">
        <f>+Tabla2[[#This Row],[45 TOT]]+Tabla2[[#This Row],[30 TOT ]]+Tabla2[[#This Row],[15 TOT]]+Tabla2[[#This Row],[10 TOT]]</f>
        <v>59</v>
      </c>
      <c r="Q748" s="5">
        <v>0</v>
      </c>
      <c r="R748" s="5">
        <v>0</v>
      </c>
      <c r="S748" s="5">
        <v>0</v>
      </c>
      <c r="T748" s="4"/>
      <c r="U748" s="4"/>
      <c r="V748" s="4"/>
      <c r="W748" s="4"/>
    </row>
    <row r="749" spans="1:23" x14ac:dyDescent="0.25">
      <c r="A749" s="7">
        <v>2012</v>
      </c>
      <c r="B749" s="4" t="s">
        <v>34</v>
      </c>
      <c r="C749" s="4" t="s">
        <v>15</v>
      </c>
      <c r="D749" s="5">
        <v>104955</v>
      </c>
      <c r="E749" s="1">
        <v>25845</v>
      </c>
      <c r="F749" s="5">
        <f>+Tabla2[[#This Row],[10 VEN.]]+Tabla2[[#This Row],[10 AP]]</f>
        <v>130800</v>
      </c>
      <c r="G749" s="5">
        <v>503</v>
      </c>
      <c r="H749" s="1">
        <v>580</v>
      </c>
      <c r="I749" s="5">
        <f>+Tabla2[[#This Row],[15 VEN]]+Tabla2[[#This Row],[15 AP]]</f>
        <v>1083</v>
      </c>
      <c r="J749" s="5">
        <v>0</v>
      </c>
      <c r="K749" s="1">
        <v>0</v>
      </c>
      <c r="L749" s="5">
        <f>+Tabla2[[#This Row],[30 VEN.]]+Tabla2[[#This Row],[30 AP]]</f>
        <v>0</v>
      </c>
      <c r="M749" s="5">
        <v>155</v>
      </c>
      <c r="N749" s="1">
        <v>84</v>
      </c>
      <c r="O749" s="5">
        <f>+Tabla2[[#This Row],[45 VEN.]]+Tabla2[[#This Row],[45 AP]]</f>
        <v>239</v>
      </c>
      <c r="P749" s="2">
        <f>+Tabla2[[#This Row],[45 TOT]]+Tabla2[[#This Row],[30 TOT ]]+Tabla2[[#This Row],[15 TOT]]+Tabla2[[#This Row],[10 TOT]]</f>
        <v>132122</v>
      </c>
      <c r="Q749" s="5">
        <v>1343</v>
      </c>
      <c r="R749" s="5">
        <v>0</v>
      </c>
      <c r="S749" s="5">
        <v>1343</v>
      </c>
      <c r="T749" s="4"/>
      <c r="U749" s="4"/>
      <c r="V749" s="4"/>
      <c r="W749" s="4"/>
    </row>
    <row r="750" spans="1:23" x14ac:dyDescent="0.25">
      <c r="A750" s="7">
        <v>2012</v>
      </c>
      <c r="B750" s="4" t="s">
        <v>34</v>
      </c>
      <c r="C750" s="4" t="s">
        <v>16</v>
      </c>
      <c r="D750" s="5">
        <v>0</v>
      </c>
      <c r="E750" s="1">
        <v>0</v>
      </c>
      <c r="F750" s="5">
        <f>+Tabla2[[#This Row],[10 VEN.]]+Tabla2[[#This Row],[10 AP]]</f>
        <v>0</v>
      </c>
      <c r="G750" s="5">
        <v>0</v>
      </c>
      <c r="H750" s="1">
        <v>0</v>
      </c>
      <c r="I750" s="5">
        <f>+Tabla2[[#This Row],[15 VEN]]+Tabla2[[#This Row],[15 AP]]</f>
        <v>0</v>
      </c>
      <c r="J750" s="5">
        <v>0</v>
      </c>
      <c r="K750" s="1">
        <v>0</v>
      </c>
      <c r="L750" s="5">
        <f>+Tabla2[[#This Row],[30 VEN.]]+Tabla2[[#This Row],[30 AP]]</f>
        <v>0</v>
      </c>
      <c r="M750" s="5">
        <v>101</v>
      </c>
      <c r="N750" s="1">
        <v>43</v>
      </c>
      <c r="O750" s="5">
        <f>+Tabla2[[#This Row],[45 VEN.]]+Tabla2[[#This Row],[45 AP]]</f>
        <v>144</v>
      </c>
      <c r="P750" s="2">
        <f>+Tabla2[[#This Row],[45 TOT]]+Tabla2[[#This Row],[30 TOT ]]+Tabla2[[#This Row],[15 TOT]]+Tabla2[[#This Row],[10 TOT]]</f>
        <v>144</v>
      </c>
      <c r="Q750" s="5">
        <v>0</v>
      </c>
      <c r="R750" s="5">
        <v>0</v>
      </c>
      <c r="S750" s="5">
        <v>0</v>
      </c>
      <c r="T750" s="4"/>
      <c r="U750" s="4"/>
      <c r="V750" s="4"/>
      <c r="W750" s="4"/>
    </row>
    <row r="751" spans="1:23" x14ac:dyDescent="0.25">
      <c r="A751" s="7">
        <v>2012</v>
      </c>
      <c r="B751" s="4" t="s">
        <v>34</v>
      </c>
      <c r="C751" s="4" t="s">
        <v>19</v>
      </c>
      <c r="D751" s="5">
        <v>0</v>
      </c>
      <c r="E751" s="1">
        <v>0</v>
      </c>
      <c r="F751" s="5">
        <f>+Tabla2[[#This Row],[10 VEN.]]+Tabla2[[#This Row],[10 AP]]</f>
        <v>0</v>
      </c>
      <c r="G751" s="5">
        <v>0</v>
      </c>
      <c r="H751" s="1">
        <v>0</v>
      </c>
      <c r="I751" s="5">
        <f>+Tabla2[[#This Row],[15 VEN]]+Tabla2[[#This Row],[15 AP]]</f>
        <v>0</v>
      </c>
      <c r="J751" s="5">
        <v>0</v>
      </c>
      <c r="K751" s="1">
        <v>0</v>
      </c>
      <c r="L751" s="5">
        <f>+Tabla2[[#This Row],[30 VEN.]]+Tabla2[[#This Row],[30 AP]]</f>
        <v>0</v>
      </c>
      <c r="M751" s="5">
        <v>511</v>
      </c>
      <c r="N751" s="1">
        <v>12</v>
      </c>
      <c r="O751" s="5">
        <f>+Tabla2[[#This Row],[45 VEN.]]+Tabla2[[#This Row],[45 AP]]</f>
        <v>523</v>
      </c>
      <c r="P751" s="2">
        <f>+Tabla2[[#This Row],[45 TOT]]+Tabla2[[#This Row],[30 TOT ]]+Tabla2[[#This Row],[15 TOT]]+Tabla2[[#This Row],[10 TOT]]</f>
        <v>523</v>
      </c>
      <c r="Q751" s="5">
        <v>0</v>
      </c>
      <c r="R751" s="5">
        <v>0</v>
      </c>
      <c r="S751" s="5">
        <v>0</v>
      </c>
      <c r="T751" s="4"/>
      <c r="U751" s="4"/>
      <c r="V751" s="4"/>
      <c r="W751" s="4"/>
    </row>
    <row r="752" spans="1:23" x14ac:dyDescent="0.25">
      <c r="A752" s="7">
        <v>2012</v>
      </c>
      <c r="B752" s="4" t="s">
        <v>34</v>
      </c>
      <c r="C752" s="4" t="s">
        <v>7</v>
      </c>
      <c r="D752" s="5">
        <v>376374</v>
      </c>
      <c r="E752" s="1">
        <v>24230</v>
      </c>
      <c r="F752" s="5">
        <f>+Tabla2[[#This Row],[10 VEN.]]+Tabla2[[#This Row],[10 AP]]</f>
        <v>400604</v>
      </c>
      <c r="G752" s="5">
        <v>1866</v>
      </c>
      <c r="H752" s="1">
        <v>1595</v>
      </c>
      <c r="I752" s="5">
        <f>+Tabla2[[#This Row],[15 VEN]]+Tabla2[[#This Row],[15 AP]]</f>
        <v>3461</v>
      </c>
      <c r="J752" s="5">
        <v>0</v>
      </c>
      <c r="K752" s="1">
        <v>0</v>
      </c>
      <c r="L752" s="5">
        <f>+Tabla2[[#This Row],[30 VEN.]]+Tabla2[[#This Row],[30 AP]]</f>
        <v>0</v>
      </c>
      <c r="M752" s="5">
        <v>1143</v>
      </c>
      <c r="N752" s="1">
        <v>903</v>
      </c>
      <c r="O752" s="5">
        <f>+Tabla2[[#This Row],[45 VEN.]]+Tabla2[[#This Row],[45 AP]]</f>
        <v>2046</v>
      </c>
      <c r="P752" s="2">
        <f>+Tabla2[[#This Row],[45 TOT]]+Tabla2[[#This Row],[30 TOT ]]+Tabla2[[#This Row],[15 TOT]]+Tabla2[[#This Row],[10 TOT]]</f>
        <v>406111</v>
      </c>
      <c r="Q752" s="5">
        <v>1767</v>
      </c>
      <c r="R752" s="5">
        <v>0</v>
      </c>
      <c r="S752" s="5">
        <v>1767</v>
      </c>
      <c r="T752" s="4"/>
      <c r="U752" s="4"/>
      <c r="V752" s="4"/>
      <c r="W752" s="4"/>
    </row>
    <row r="753" spans="1:23" x14ac:dyDescent="0.25">
      <c r="A753" s="7">
        <v>2012</v>
      </c>
      <c r="B753" s="4" t="s">
        <v>34</v>
      </c>
      <c r="C753" s="4" t="s">
        <v>17</v>
      </c>
      <c r="D753" s="5">
        <v>179319</v>
      </c>
      <c r="E753" s="1">
        <v>9653</v>
      </c>
      <c r="F753" s="5">
        <f>+Tabla2[[#This Row],[10 VEN.]]+Tabla2[[#This Row],[10 AP]]</f>
        <v>188972</v>
      </c>
      <c r="G753" s="5">
        <v>558</v>
      </c>
      <c r="H753" s="1">
        <v>841</v>
      </c>
      <c r="I753" s="5">
        <f>+Tabla2[[#This Row],[15 VEN]]+Tabla2[[#This Row],[15 AP]]</f>
        <v>1399</v>
      </c>
      <c r="J753" s="5">
        <v>0</v>
      </c>
      <c r="K753" s="1">
        <v>0</v>
      </c>
      <c r="L753" s="5">
        <f>+Tabla2[[#This Row],[30 VEN.]]+Tabla2[[#This Row],[30 AP]]</f>
        <v>0</v>
      </c>
      <c r="M753" s="5">
        <v>653</v>
      </c>
      <c r="N753" s="1">
        <v>1499</v>
      </c>
      <c r="O753" s="5">
        <f>+Tabla2[[#This Row],[45 VEN.]]+Tabla2[[#This Row],[45 AP]]</f>
        <v>2152</v>
      </c>
      <c r="P753" s="2">
        <f>+Tabla2[[#This Row],[45 TOT]]+Tabla2[[#This Row],[30 TOT ]]+Tabla2[[#This Row],[15 TOT]]+Tabla2[[#This Row],[10 TOT]]</f>
        <v>192523</v>
      </c>
      <c r="Q753" s="5">
        <v>5375</v>
      </c>
      <c r="R753" s="5">
        <v>0</v>
      </c>
      <c r="S753" s="5">
        <v>5375</v>
      </c>
      <c r="T753" s="4"/>
      <c r="U753" s="4"/>
      <c r="V753" s="4"/>
      <c r="W753" s="4"/>
    </row>
    <row r="754" spans="1:23" x14ac:dyDescent="0.25">
      <c r="A754" s="7">
        <v>2012</v>
      </c>
      <c r="B754" s="4" t="s">
        <v>34</v>
      </c>
      <c r="C754" s="4" t="s">
        <v>6</v>
      </c>
      <c r="D754" s="5">
        <v>93297</v>
      </c>
      <c r="E754" s="1">
        <v>6071</v>
      </c>
      <c r="F754" s="5">
        <f>+Tabla2[[#This Row],[10 VEN.]]+Tabla2[[#This Row],[10 AP]]</f>
        <v>99368</v>
      </c>
      <c r="G754" s="5">
        <v>479</v>
      </c>
      <c r="H754" s="1">
        <v>375</v>
      </c>
      <c r="I754" s="5">
        <f>+Tabla2[[#This Row],[15 VEN]]+Tabla2[[#This Row],[15 AP]]</f>
        <v>854</v>
      </c>
      <c r="J754" s="5">
        <v>0</v>
      </c>
      <c r="K754" s="1">
        <v>0</v>
      </c>
      <c r="L754" s="5">
        <f>+Tabla2[[#This Row],[30 VEN.]]+Tabla2[[#This Row],[30 AP]]</f>
        <v>0</v>
      </c>
      <c r="M754" s="5">
        <v>201</v>
      </c>
      <c r="N754" s="1">
        <v>172</v>
      </c>
      <c r="O754" s="5">
        <f>+Tabla2[[#This Row],[45 VEN.]]+Tabla2[[#This Row],[45 AP]]</f>
        <v>373</v>
      </c>
      <c r="P754" s="2">
        <f>+Tabla2[[#This Row],[45 TOT]]+Tabla2[[#This Row],[30 TOT ]]+Tabla2[[#This Row],[15 TOT]]+Tabla2[[#This Row],[10 TOT]]</f>
        <v>100595</v>
      </c>
      <c r="Q754" s="5">
        <v>1124</v>
      </c>
      <c r="R754" s="5">
        <v>8</v>
      </c>
      <c r="S754" s="5">
        <v>1132</v>
      </c>
      <c r="T754" s="4"/>
      <c r="U754" s="4"/>
      <c r="V754" s="4"/>
      <c r="W754" s="4"/>
    </row>
    <row r="755" spans="1:23" x14ac:dyDescent="0.25">
      <c r="A755" s="7">
        <v>2012</v>
      </c>
      <c r="B755" s="4" t="s">
        <v>34</v>
      </c>
      <c r="C755" s="4" t="s">
        <v>64</v>
      </c>
      <c r="D755" s="5">
        <v>371259</v>
      </c>
      <c r="E755" s="1">
        <v>30459</v>
      </c>
      <c r="F755" s="5">
        <f>+Tabla2[[#This Row],[10 VEN.]]+Tabla2[[#This Row],[10 AP]]</f>
        <v>401718</v>
      </c>
      <c r="G755" s="5">
        <v>1185</v>
      </c>
      <c r="H755" s="1">
        <v>1712</v>
      </c>
      <c r="I755" s="5">
        <f>+Tabla2[[#This Row],[15 VEN]]+Tabla2[[#This Row],[15 AP]]</f>
        <v>2897</v>
      </c>
      <c r="J755" s="5">
        <v>0</v>
      </c>
      <c r="K755" s="1">
        <v>28</v>
      </c>
      <c r="L755" s="5">
        <f>+Tabla2[[#This Row],[30 VEN.]]+Tabla2[[#This Row],[30 AP]]</f>
        <v>28</v>
      </c>
      <c r="M755" s="5">
        <v>1225</v>
      </c>
      <c r="N755" s="1">
        <v>472</v>
      </c>
      <c r="O755" s="5">
        <f>+Tabla2[[#This Row],[45 VEN.]]+Tabla2[[#This Row],[45 AP]]</f>
        <v>1697</v>
      </c>
      <c r="P755" s="2">
        <f>+Tabla2[[#This Row],[45 TOT]]+Tabla2[[#This Row],[30 TOT ]]+Tabla2[[#This Row],[15 TOT]]+Tabla2[[#This Row],[10 TOT]]</f>
        <v>406340</v>
      </c>
      <c r="Q755" s="5">
        <v>188</v>
      </c>
      <c r="R755" s="5">
        <v>0</v>
      </c>
      <c r="S755" s="5">
        <v>188</v>
      </c>
      <c r="T755" s="4"/>
      <c r="U755" s="4"/>
      <c r="V755" s="4"/>
      <c r="W755" s="4"/>
    </row>
    <row r="756" spans="1:23" x14ac:dyDescent="0.25">
      <c r="A756" s="7">
        <v>2012</v>
      </c>
      <c r="B756" s="4" t="s">
        <v>34</v>
      </c>
      <c r="C756" s="4" t="s">
        <v>18</v>
      </c>
      <c r="D756" s="5">
        <v>29436</v>
      </c>
      <c r="E756" s="1">
        <v>56</v>
      </c>
      <c r="F756" s="5">
        <f>+Tabla2[[#This Row],[10 VEN.]]+Tabla2[[#This Row],[10 AP]]</f>
        <v>29492</v>
      </c>
      <c r="G756" s="5">
        <v>0</v>
      </c>
      <c r="H756" s="1">
        <v>0</v>
      </c>
      <c r="I756" s="5">
        <f>+Tabla2[[#This Row],[15 VEN]]+Tabla2[[#This Row],[15 AP]]</f>
        <v>0</v>
      </c>
      <c r="J756" s="5">
        <v>0</v>
      </c>
      <c r="K756" s="1">
        <v>0</v>
      </c>
      <c r="L756" s="5">
        <f>+Tabla2[[#This Row],[30 VEN.]]+Tabla2[[#This Row],[30 AP]]</f>
        <v>0</v>
      </c>
      <c r="M756" s="5">
        <v>0</v>
      </c>
      <c r="N756" s="1">
        <v>0</v>
      </c>
      <c r="O756" s="5">
        <f>+Tabla2[[#This Row],[45 VEN.]]+Tabla2[[#This Row],[45 AP]]</f>
        <v>0</v>
      </c>
      <c r="P756" s="2">
        <f>+Tabla2[[#This Row],[45 TOT]]+Tabla2[[#This Row],[30 TOT ]]+Tabla2[[#This Row],[15 TOT]]+Tabla2[[#This Row],[10 TOT]]</f>
        <v>29492</v>
      </c>
      <c r="Q756" s="5">
        <v>0</v>
      </c>
      <c r="R756" s="5">
        <v>0</v>
      </c>
      <c r="S756" s="5">
        <v>0</v>
      </c>
      <c r="T756" s="4"/>
      <c r="U756" s="4"/>
      <c r="V756" s="4"/>
      <c r="W756" s="4"/>
    </row>
    <row r="757" spans="1:23" x14ac:dyDescent="0.25">
      <c r="A757" s="7">
        <v>2012</v>
      </c>
      <c r="B757" s="4" t="s">
        <v>35</v>
      </c>
      <c r="C757" s="4" t="s">
        <v>8</v>
      </c>
      <c r="D757" s="5">
        <v>54388</v>
      </c>
      <c r="E757" s="1">
        <v>5176</v>
      </c>
      <c r="F757" s="5">
        <f>+Tabla2[[#This Row],[10 VEN.]]+Tabla2[[#This Row],[10 AP]]</f>
        <v>59564</v>
      </c>
      <c r="G757" s="5">
        <v>371</v>
      </c>
      <c r="H757" s="1">
        <v>559</v>
      </c>
      <c r="I757" s="5">
        <f>+Tabla2[[#This Row],[15 VEN]]+Tabla2[[#This Row],[15 AP]]</f>
        <v>930</v>
      </c>
      <c r="J757" s="5">
        <v>3</v>
      </c>
      <c r="K757" s="1">
        <v>0</v>
      </c>
      <c r="L757" s="5">
        <f>+Tabla2[[#This Row],[30 VEN.]]+Tabla2[[#This Row],[30 AP]]</f>
        <v>3</v>
      </c>
      <c r="M757" s="5">
        <v>262</v>
      </c>
      <c r="N757" s="1">
        <v>162</v>
      </c>
      <c r="O757" s="5">
        <f>+Tabla2[[#This Row],[45 VEN.]]+Tabla2[[#This Row],[45 AP]]</f>
        <v>424</v>
      </c>
      <c r="P757" s="2">
        <f>+Tabla2[[#This Row],[45 TOT]]+Tabla2[[#This Row],[30 TOT ]]+Tabla2[[#This Row],[15 TOT]]+Tabla2[[#This Row],[10 TOT]]</f>
        <v>60921</v>
      </c>
      <c r="Q757" s="5">
        <v>4207</v>
      </c>
      <c r="R757" s="5">
        <v>0</v>
      </c>
      <c r="S757" s="5">
        <v>4207</v>
      </c>
      <c r="T757" s="4"/>
      <c r="U757" s="4"/>
      <c r="V757" s="4"/>
      <c r="W757" s="4"/>
    </row>
    <row r="758" spans="1:23" x14ac:dyDescent="0.25">
      <c r="A758" s="7">
        <v>2012</v>
      </c>
      <c r="B758" s="4" t="s">
        <v>35</v>
      </c>
      <c r="C758" s="4" t="s">
        <v>3</v>
      </c>
      <c r="D758" s="5">
        <v>214013</v>
      </c>
      <c r="E758" s="1">
        <v>30664</v>
      </c>
      <c r="F758" s="5">
        <f>+Tabla2[[#This Row],[10 VEN.]]+Tabla2[[#This Row],[10 AP]]</f>
        <v>244677</v>
      </c>
      <c r="G758" s="5">
        <v>828</v>
      </c>
      <c r="H758" s="1">
        <v>1681</v>
      </c>
      <c r="I758" s="5">
        <f>+Tabla2[[#This Row],[15 VEN]]+Tabla2[[#This Row],[15 AP]]</f>
        <v>2509</v>
      </c>
      <c r="J758" s="5">
        <v>2</v>
      </c>
      <c r="K758" s="1">
        <v>4</v>
      </c>
      <c r="L758" s="5">
        <f>+Tabla2[[#This Row],[30 VEN.]]+Tabla2[[#This Row],[30 AP]]</f>
        <v>6</v>
      </c>
      <c r="M758" s="5">
        <v>452</v>
      </c>
      <c r="N758" s="1">
        <v>146</v>
      </c>
      <c r="O758" s="5">
        <f>+Tabla2[[#This Row],[45 VEN.]]+Tabla2[[#This Row],[45 AP]]</f>
        <v>598</v>
      </c>
      <c r="P758" s="2">
        <f>+Tabla2[[#This Row],[45 TOT]]+Tabla2[[#This Row],[30 TOT ]]+Tabla2[[#This Row],[15 TOT]]+Tabla2[[#This Row],[10 TOT]]</f>
        <v>247790</v>
      </c>
      <c r="Q758" s="5">
        <v>2447</v>
      </c>
      <c r="R758" s="5">
        <v>0</v>
      </c>
      <c r="S758" s="5">
        <v>2447</v>
      </c>
      <c r="T758" s="4"/>
      <c r="U758" s="4"/>
      <c r="V758" s="4"/>
      <c r="W758" s="4"/>
    </row>
    <row r="759" spans="1:23" x14ac:dyDescent="0.25">
      <c r="A759" s="7">
        <v>2012</v>
      </c>
      <c r="B759" s="4" t="s">
        <v>35</v>
      </c>
      <c r="C759" s="4" t="s">
        <v>20</v>
      </c>
      <c r="D759" s="5">
        <v>18667</v>
      </c>
      <c r="E759" s="1">
        <v>1577</v>
      </c>
      <c r="F759" s="5">
        <f>+Tabla2[[#This Row],[10 VEN.]]+Tabla2[[#This Row],[10 AP]]</f>
        <v>20244</v>
      </c>
      <c r="G759" s="5">
        <v>277</v>
      </c>
      <c r="H759" s="1">
        <v>95</v>
      </c>
      <c r="I759" s="5">
        <f>+Tabla2[[#This Row],[15 VEN]]+Tabla2[[#This Row],[15 AP]]</f>
        <v>372</v>
      </c>
      <c r="J759" s="5">
        <v>0</v>
      </c>
      <c r="K759" s="1">
        <v>0</v>
      </c>
      <c r="L759" s="5">
        <f>+Tabla2[[#This Row],[30 VEN.]]+Tabla2[[#This Row],[30 AP]]</f>
        <v>0</v>
      </c>
      <c r="M759" s="5">
        <v>259</v>
      </c>
      <c r="N759" s="1">
        <v>57</v>
      </c>
      <c r="O759" s="5">
        <f>+Tabla2[[#This Row],[45 VEN.]]+Tabla2[[#This Row],[45 AP]]</f>
        <v>316</v>
      </c>
      <c r="P759" s="2">
        <f>+Tabla2[[#This Row],[45 TOT]]+Tabla2[[#This Row],[30 TOT ]]+Tabla2[[#This Row],[15 TOT]]+Tabla2[[#This Row],[10 TOT]]</f>
        <v>20932</v>
      </c>
      <c r="Q759" s="5">
        <v>267</v>
      </c>
      <c r="R759" s="5">
        <v>0</v>
      </c>
      <c r="S759" s="5">
        <v>267</v>
      </c>
      <c r="T759" s="4"/>
      <c r="U759" s="4"/>
      <c r="V759" s="4"/>
      <c r="W759" s="4"/>
    </row>
    <row r="760" spans="1:23" x14ac:dyDescent="0.25">
      <c r="A760" s="7">
        <v>2012</v>
      </c>
      <c r="B760" s="4" t="s">
        <v>35</v>
      </c>
      <c r="C760" s="4" t="s">
        <v>21</v>
      </c>
      <c r="D760" s="5">
        <v>46420</v>
      </c>
      <c r="E760" s="1">
        <v>1949</v>
      </c>
      <c r="F760" s="5">
        <f>+Tabla2[[#This Row],[10 VEN.]]+Tabla2[[#This Row],[10 AP]]</f>
        <v>48369</v>
      </c>
      <c r="G760" s="5">
        <v>81</v>
      </c>
      <c r="H760" s="1">
        <v>63</v>
      </c>
      <c r="I760" s="5">
        <f>+Tabla2[[#This Row],[15 VEN]]+Tabla2[[#This Row],[15 AP]]</f>
        <v>144</v>
      </c>
      <c r="J760" s="5">
        <v>0</v>
      </c>
      <c r="K760" s="1">
        <v>0</v>
      </c>
      <c r="L760" s="5">
        <f>+Tabla2[[#This Row],[30 VEN.]]+Tabla2[[#This Row],[30 AP]]</f>
        <v>0</v>
      </c>
      <c r="M760" s="5">
        <v>87</v>
      </c>
      <c r="N760" s="1">
        <v>5</v>
      </c>
      <c r="O760" s="5">
        <f>+Tabla2[[#This Row],[45 VEN.]]+Tabla2[[#This Row],[45 AP]]</f>
        <v>92</v>
      </c>
      <c r="P760" s="2">
        <f>+Tabla2[[#This Row],[45 TOT]]+Tabla2[[#This Row],[30 TOT ]]+Tabla2[[#This Row],[15 TOT]]+Tabla2[[#This Row],[10 TOT]]</f>
        <v>48605</v>
      </c>
      <c r="Q760" s="5">
        <v>642</v>
      </c>
      <c r="R760" s="5">
        <v>0</v>
      </c>
      <c r="S760" s="5">
        <v>642</v>
      </c>
      <c r="T760" s="4"/>
      <c r="U760" s="4"/>
      <c r="V760" s="4"/>
      <c r="W760" s="4"/>
    </row>
    <row r="761" spans="1:23" x14ac:dyDescent="0.25">
      <c r="A761" s="7">
        <v>2012</v>
      </c>
      <c r="B761" s="4" t="s">
        <v>35</v>
      </c>
      <c r="C761" s="4" t="s">
        <v>22</v>
      </c>
      <c r="D761" s="5">
        <v>0</v>
      </c>
      <c r="E761" s="1">
        <v>0</v>
      </c>
      <c r="F761" s="5">
        <f>+Tabla2[[#This Row],[10 VEN.]]+Tabla2[[#This Row],[10 AP]]</f>
        <v>0</v>
      </c>
      <c r="G761" s="5">
        <v>0</v>
      </c>
      <c r="H761" s="1">
        <v>0</v>
      </c>
      <c r="I761" s="5">
        <f>+Tabla2[[#This Row],[15 VEN]]+Tabla2[[#This Row],[15 AP]]</f>
        <v>0</v>
      </c>
      <c r="J761" s="5">
        <v>0</v>
      </c>
      <c r="K761" s="1">
        <v>0</v>
      </c>
      <c r="L761" s="5">
        <f>+Tabla2[[#This Row],[30 VEN.]]+Tabla2[[#This Row],[30 AP]]</f>
        <v>0</v>
      </c>
      <c r="M761" s="5">
        <v>138</v>
      </c>
      <c r="N761" s="1">
        <v>58</v>
      </c>
      <c r="O761" s="5">
        <f>+Tabla2[[#This Row],[45 VEN.]]+Tabla2[[#This Row],[45 AP]]</f>
        <v>196</v>
      </c>
      <c r="P761" s="2">
        <f>+Tabla2[[#This Row],[45 TOT]]+Tabla2[[#This Row],[30 TOT ]]+Tabla2[[#This Row],[15 TOT]]+Tabla2[[#This Row],[10 TOT]]</f>
        <v>196</v>
      </c>
      <c r="Q761" s="5">
        <v>6</v>
      </c>
      <c r="R761" s="5">
        <v>1</v>
      </c>
      <c r="S761" s="5">
        <v>7</v>
      </c>
      <c r="T761" s="4"/>
      <c r="U761" s="4"/>
      <c r="V761" s="4"/>
      <c r="W761" s="4"/>
    </row>
    <row r="762" spans="1:23" x14ac:dyDescent="0.25">
      <c r="A762" s="7">
        <v>2012</v>
      </c>
      <c r="B762" s="4" t="s">
        <v>35</v>
      </c>
      <c r="C762" s="4" t="s">
        <v>44</v>
      </c>
      <c r="D762" s="5">
        <v>24565</v>
      </c>
      <c r="E762" s="1">
        <v>824</v>
      </c>
      <c r="F762" s="5">
        <f>+Tabla2[[#This Row],[10 VEN.]]+Tabla2[[#This Row],[10 AP]]</f>
        <v>25389</v>
      </c>
      <c r="G762" s="5">
        <v>294</v>
      </c>
      <c r="H762" s="1">
        <v>144</v>
      </c>
      <c r="I762" s="5">
        <f>+Tabla2[[#This Row],[15 VEN]]+Tabla2[[#This Row],[15 AP]]</f>
        <v>438</v>
      </c>
      <c r="J762" s="5">
        <v>0</v>
      </c>
      <c r="K762" s="1">
        <v>0</v>
      </c>
      <c r="L762" s="5">
        <f>+Tabla2[[#This Row],[30 VEN.]]+Tabla2[[#This Row],[30 AP]]</f>
        <v>0</v>
      </c>
      <c r="M762" s="5">
        <v>307</v>
      </c>
      <c r="N762" s="1">
        <v>85</v>
      </c>
      <c r="O762" s="5">
        <f>+Tabla2[[#This Row],[45 VEN.]]+Tabla2[[#This Row],[45 AP]]</f>
        <v>392</v>
      </c>
      <c r="P762" s="2">
        <f>+Tabla2[[#This Row],[45 TOT]]+Tabla2[[#This Row],[30 TOT ]]+Tabla2[[#This Row],[15 TOT]]+Tabla2[[#This Row],[10 TOT]]</f>
        <v>26219</v>
      </c>
      <c r="Q762" s="5">
        <v>397</v>
      </c>
      <c r="R762" s="5">
        <v>5</v>
      </c>
      <c r="S762" s="5">
        <v>402</v>
      </c>
      <c r="T762" s="4"/>
      <c r="U762" s="4"/>
      <c r="V762" s="4"/>
      <c r="W762" s="4"/>
    </row>
    <row r="763" spans="1:23" x14ac:dyDescent="0.25">
      <c r="A763" s="7">
        <v>2012</v>
      </c>
      <c r="B763" s="4" t="s">
        <v>35</v>
      </c>
      <c r="C763" s="4" t="s">
        <v>23</v>
      </c>
      <c r="D763" s="5">
        <v>92724</v>
      </c>
      <c r="E763" s="1">
        <v>4562</v>
      </c>
      <c r="F763" s="5">
        <f>+Tabla2[[#This Row],[10 VEN.]]+Tabla2[[#This Row],[10 AP]]</f>
        <v>97286</v>
      </c>
      <c r="G763" s="5">
        <v>228</v>
      </c>
      <c r="H763" s="1">
        <v>324</v>
      </c>
      <c r="I763" s="5">
        <f>+Tabla2[[#This Row],[15 VEN]]+Tabla2[[#This Row],[15 AP]]</f>
        <v>552</v>
      </c>
      <c r="J763" s="5">
        <v>10</v>
      </c>
      <c r="K763" s="1">
        <v>8</v>
      </c>
      <c r="L763" s="5">
        <f>+Tabla2[[#This Row],[30 VEN.]]+Tabla2[[#This Row],[30 AP]]</f>
        <v>18</v>
      </c>
      <c r="M763" s="5">
        <v>264</v>
      </c>
      <c r="N763" s="1">
        <v>215</v>
      </c>
      <c r="O763" s="5">
        <f>+Tabla2[[#This Row],[45 VEN.]]+Tabla2[[#This Row],[45 AP]]</f>
        <v>479</v>
      </c>
      <c r="P763" s="2">
        <f>+Tabla2[[#This Row],[45 TOT]]+Tabla2[[#This Row],[30 TOT ]]+Tabla2[[#This Row],[15 TOT]]+Tabla2[[#This Row],[10 TOT]]</f>
        <v>98335</v>
      </c>
      <c r="Q763" s="5">
        <v>2386</v>
      </c>
      <c r="R763" s="5">
        <v>77</v>
      </c>
      <c r="S763" s="5">
        <v>2463</v>
      </c>
      <c r="T763" s="4"/>
      <c r="U763" s="4"/>
      <c r="V763" s="4"/>
      <c r="W763" s="4"/>
    </row>
    <row r="764" spans="1:23" x14ac:dyDescent="0.25">
      <c r="A764" s="7">
        <v>2012</v>
      </c>
      <c r="B764" s="4" t="s">
        <v>35</v>
      </c>
      <c r="C764" s="4" t="s">
        <v>9</v>
      </c>
      <c r="D764" s="5">
        <v>113503</v>
      </c>
      <c r="E764" s="1">
        <v>39585</v>
      </c>
      <c r="F764" s="5">
        <f>+Tabla2[[#This Row],[10 VEN.]]+Tabla2[[#This Row],[10 AP]]</f>
        <v>153088</v>
      </c>
      <c r="G764" s="5">
        <v>439</v>
      </c>
      <c r="H764" s="1">
        <v>758</v>
      </c>
      <c r="I764" s="5">
        <f>+Tabla2[[#This Row],[15 VEN]]+Tabla2[[#This Row],[15 AP]]</f>
        <v>1197</v>
      </c>
      <c r="J764" s="5">
        <v>0</v>
      </c>
      <c r="K764" s="1">
        <v>4</v>
      </c>
      <c r="L764" s="5">
        <f>+Tabla2[[#This Row],[30 VEN.]]+Tabla2[[#This Row],[30 AP]]</f>
        <v>4</v>
      </c>
      <c r="M764" s="5">
        <v>233</v>
      </c>
      <c r="N764" s="1">
        <v>142</v>
      </c>
      <c r="O764" s="5">
        <f>+Tabla2[[#This Row],[45 VEN.]]+Tabla2[[#This Row],[45 AP]]</f>
        <v>375</v>
      </c>
      <c r="P764" s="2">
        <f>+Tabla2[[#This Row],[45 TOT]]+Tabla2[[#This Row],[30 TOT ]]+Tabla2[[#This Row],[15 TOT]]+Tabla2[[#This Row],[10 TOT]]</f>
        <v>154664</v>
      </c>
      <c r="Q764" s="5">
        <v>784</v>
      </c>
      <c r="R764" s="5">
        <v>0</v>
      </c>
      <c r="S764" s="5">
        <v>784</v>
      </c>
      <c r="T764" s="4"/>
      <c r="U764" s="4"/>
      <c r="V764" s="4"/>
      <c r="W764" s="4"/>
    </row>
    <row r="765" spans="1:23" x14ac:dyDescent="0.25">
      <c r="A765" s="7">
        <v>2012</v>
      </c>
      <c r="B765" s="4" t="s">
        <v>35</v>
      </c>
      <c r="C765" s="4" t="s">
        <v>15</v>
      </c>
      <c r="D765" s="5">
        <v>64575</v>
      </c>
      <c r="E765" s="1">
        <v>36790</v>
      </c>
      <c r="F765" s="5">
        <f>+Tabla2[[#This Row],[10 VEN.]]+Tabla2[[#This Row],[10 AP]]</f>
        <v>101365</v>
      </c>
      <c r="G765" s="5">
        <v>160</v>
      </c>
      <c r="H765" s="1">
        <v>468</v>
      </c>
      <c r="I765" s="5">
        <f>+Tabla2[[#This Row],[15 VEN]]+Tabla2[[#This Row],[15 AP]]</f>
        <v>628</v>
      </c>
      <c r="J765" s="5">
        <v>0</v>
      </c>
      <c r="K765" s="1">
        <v>3</v>
      </c>
      <c r="L765" s="5">
        <f>+Tabla2[[#This Row],[30 VEN.]]+Tabla2[[#This Row],[30 AP]]</f>
        <v>3</v>
      </c>
      <c r="M765" s="5">
        <v>30</v>
      </c>
      <c r="N765" s="1">
        <v>85</v>
      </c>
      <c r="O765" s="5">
        <f>+Tabla2[[#This Row],[45 VEN.]]+Tabla2[[#This Row],[45 AP]]</f>
        <v>115</v>
      </c>
      <c r="P765" s="2">
        <f>+Tabla2[[#This Row],[45 TOT]]+Tabla2[[#This Row],[30 TOT ]]+Tabla2[[#This Row],[15 TOT]]+Tabla2[[#This Row],[10 TOT]]</f>
        <v>102111</v>
      </c>
      <c r="Q765" s="5">
        <v>6425</v>
      </c>
      <c r="R765" s="5">
        <v>20</v>
      </c>
      <c r="S765" s="5">
        <v>6445</v>
      </c>
      <c r="T765" s="4"/>
      <c r="U765" s="4"/>
      <c r="V765" s="4"/>
      <c r="W765" s="4"/>
    </row>
    <row r="766" spans="1:23" x14ac:dyDescent="0.25">
      <c r="A766" s="7">
        <v>2012</v>
      </c>
      <c r="B766" s="4" t="s">
        <v>35</v>
      </c>
      <c r="C766" s="4" t="s">
        <v>25</v>
      </c>
      <c r="D766" s="5">
        <v>55624</v>
      </c>
      <c r="E766" s="1">
        <v>77192</v>
      </c>
      <c r="F766" s="5">
        <f>+Tabla2[[#This Row],[10 VEN.]]+Tabla2[[#This Row],[10 AP]]</f>
        <v>132816</v>
      </c>
      <c r="G766" s="5">
        <v>645</v>
      </c>
      <c r="H766" s="1">
        <v>755</v>
      </c>
      <c r="I766" s="5">
        <f>+Tabla2[[#This Row],[15 VEN]]+Tabla2[[#This Row],[15 AP]]</f>
        <v>1400</v>
      </c>
      <c r="J766" s="5">
        <v>1</v>
      </c>
      <c r="K766" s="1">
        <v>6</v>
      </c>
      <c r="L766" s="5">
        <f>+Tabla2[[#This Row],[30 VEN.]]+Tabla2[[#This Row],[30 AP]]</f>
        <v>7</v>
      </c>
      <c r="M766" s="5">
        <v>1035</v>
      </c>
      <c r="N766" s="1">
        <v>240</v>
      </c>
      <c r="O766" s="5">
        <f>+Tabla2[[#This Row],[45 VEN.]]+Tabla2[[#This Row],[45 AP]]</f>
        <v>1275</v>
      </c>
      <c r="P766" s="2">
        <f>+Tabla2[[#This Row],[45 TOT]]+Tabla2[[#This Row],[30 TOT ]]+Tabla2[[#This Row],[15 TOT]]+Tabla2[[#This Row],[10 TOT]]</f>
        <v>135498</v>
      </c>
      <c r="Q766" s="5">
        <v>28</v>
      </c>
      <c r="R766" s="5">
        <v>0</v>
      </c>
      <c r="S766" s="5">
        <v>28</v>
      </c>
      <c r="T766" s="4"/>
      <c r="U766" s="4"/>
      <c r="V766" s="4"/>
      <c r="W766" s="4"/>
    </row>
    <row r="767" spans="1:23" x14ac:dyDescent="0.25">
      <c r="A767" s="7">
        <v>2012</v>
      </c>
      <c r="B767" s="4" t="s">
        <v>35</v>
      </c>
      <c r="C767" s="4" t="s">
        <v>24</v>
      </c>
      <c r="D767" s="5">
        <v>0</v>
      </c>
      <c r="E767" s="1">
        <v>0</v>
      </c>
      <c r="F767" s="5">
        <f>+Tabla2[[#This Row],[10 VEN.]]+Tabla2[[#This Row],[10 AP]]</f>
        <v>0</v>
      </c>
      <c r="G767" s="5">
        <v>0</v>
      </c>
      <c r="H767" s="1">
        <v>0</v>
      </c>
      <c r="I767" s="5">
        <f>+Tabla2[[#This Row],[15 VEN]]+Tabla2[[#This Row],[15 AP]]</f>
        <v>0</v>
      </c>
      <c r="J767" s="5">
        <v>0</v>
      </c>
      <c r="K767" s="1">
        <v>0</v>
      </c>
      <c r="L767" s="5">
        <f>+Tabla2[[#This Row],[30 VEN.]]+Tabla2[[#This Row],[30 AP]]</f>
        <v>0</v>
      </c>
      <c r="M767" s="5">
        <v>342</v>
      </c>
      <c r="N767" s="1">
        <v>107</v>
      </c>
      <c r="O767" s="5">
        <f>+Tabla2[[#This Row],[45 VEN.]]+Tabla2[[#This Row],[45 AP]]</f>
        <v>449</v>
      </c>
      <c r="P767" s="2">
        <f>+Tabla2[[#This Row],[45 TOT]]+Tabla2[[#This Row],[30 TOT ]]+Tabla2[[#This Row],[15 TOT]]+Tabla2[[#This Row],[10 TOT]]</f>
        <v>449</v>
      </c>
      <c r="Q767" s="5">
        <v>0</v>
      </c>
      <c r="R767" s="5">
        <v>0</v>
      </c>
      <c r="S767" s="5">
        <v>0</v>
      </c>
      <c r="T767" s="4"/>
      <c r="U767" s="4"/>
      <c r="V767" s="4"/>
      <c r="W767" s="4"/>
    </row>
    <row r="768" spans="1:23" x14ac:dyDescent="0.25">
      <c r="A768" s="7">
        <v>2012</v>
      </c>
      <c r="B768" s="4" t="s">
        <v>35</v>
      </c>
      <c r="C768" s="4" t="s">
        <v>7</v>
      </c>
      <c r="D768" s="5">
        <v>237958</v>
      </c>
      <c r="E768" s="1">
        <v>10108</v>
      </c>
      <c r="F768" s="5">
        <f>+Tabla2[[#This Row],[10 VEN.]]+Tabla2[[#This Row],[10 AP]]</f>
        <v>248066</v>
      </c>
      <c r="G768" s="5">
        <v>3038</v>
      </c>
      <c r="H768" s="1">
        <v>3054</v>
      </c>
      <c r="I768" s="5">
        <f>+Tabla2[[#This Row],[15 VEN]]+Tabla2[[#This Row],[15 AP]]</f>
        <v>6092</v>
      </c>
      <c r="J768" s="5">
        <v>7</v>
      </c>
      <c r="K768" s="1">
        <v>19</v>
      </c>
      <c r="L768" s="5">
        <f>+Tabla2[[#This Row],[30 VEN.]]+Tabla2[[#This Row],[30 AP]]</f>
        <v>26</v>
      </c>
      <c r="M768" s="5">
        <v>1712</v>
      </c>
      <c r="N768" s="1">
        <v>1195</v>
      </c>
      <c r="O768" s="5">
        <f>+Tabla2[[#This Row],[45 VEN.]]+Tabla2[[#This Row],[45 AP]]</f>
        <v>2907</v>
      </c>
      <c r="P768" s="2">
        <f>+Tabla2[[#This Row],[45 TOT]]+Tabla2[[#This Row],[30 TOT ]]+Tabla2[[#This Row],[15 TOT]]+Tabla2[[#This Row],[10 TOT]]</f>
        <v>257091</v>
      </c>
      <c r="Q768" s="5">
        <v>34893</v>
      </c>
      <c r="R768" s="5">
        <v>104</v>
      </c>
      <c r="S768" s="5">
        <v>34997</v>
      </c>
      <c r="T768" s="4"/>
      <c r="U768" s="4"/>
      <c r="V768" s="4"/>
      <c r="W768" s="4"/>
    </row>
    <row r="769" spans="1:23" x14ac:dyDescent="0.25">
      <c r="A769" s="7">
        <v>2012</v>
      </c>
      <c r="B769" s="4" t="s">
        <v>35</v>
      </c>
      <c r="C769" s="4" t="s">
        <v>17</v>
      </c>
      <c r="D769" s="5">
        <v>62957</v>
      </c>
      <c r="E769" s="1">
        <v>6098</v>
      </c>
      <c r="F769" s="5">
        <f>+Tabla2[[#This Row],[10 VEN.]]+Tabla2[[#This Row],[10 AP]]</f>
        <v>69055</v>
      </c>
      <c r="G769" s="5">
        <v>318</v>
      </c>
      <c r="H769" s="1">
        <v>559</v>
      </c>
      <c r="I769" s="5">
        <f>+Tabla2[[#This Row],[15 VEN]]+Tabla2[[#This Row],[15 AP]]</f>
        <v>877</v>
      </c>
      <c r="J769" s="5">
        <v>2</v>
      </c>
      <c r="K769" s="1">
        <v>16</v>
      </c>
      <c r="L769" s="5">
        <f>+Tabla2[[#This Row],[30 VEN.]]+Tabla2[[#This Row],[30 AP]]</f>
        <v>18</v>
      </c>
      <c r="M769" s="5">
        <v>646</v>
      </c>
      <c r="N769" s="1">
        <v>802</v>
      </c>
      <c r="O769" s="5">
        <f>+Tabla2[[#This Row],[45 VEN.]]+Tabla2[[#This Row],[45 AP]]</f>
        <v>1448</v>
      </c>
      <c r="P769" s="2">
        <f>+Tabla2[[#This Row],[45 TOT]]+Tabla2[[#This Row],[30 TOT ]]+Tabla2[[#This Row],[15 TOT]]+Tabla2[[#This Row],[10 TOT]]</f>
        <v>71398</v>
      </c>
      <c r="Q769" s="5">
        <v>411</v>
      </c>
      <c r="R769" s="5">
        <v>0</v>
      </c>
      <c r="S769" s="5">
        <v>411</v>
      </c>
      <c r="T769" s="4"/>
      <c r="U769" s="4"/>
      <c r="V769" s="4"/>
      <c r="W769" s="4"/>
    </row>
    <row r="770" spans="1:23" x14ac:dyDescent="0.25">
      <c r="A770" s="7">
        <v>2012</v>
      </c>
      <c r="B770" s="4" t="s">
        <v>35</v>
      </c>
      <c r="C770" s="4" t="s">
        <v>26</v>
      </c>
      <c r="D770" s="5">
        <v>79200</v>
      </c>
      <c r="E770" s="1">
        <v>7457</v>
      </c>
      <c r="F770" s="5">
        <f>+Tabla2[[#This Row],[10 VEN.]]+Tabla2[[#This Row],[10 AP]]</f>
        <v>86657</v>
      </c>
      <c r="G770" s="5">
        <v>438</v>
      </c>
      <c r="H770" s="1">
        <v>1066</v>
      </c>
      <c r="I770" s="5">
        <f>+Tabla2[[#This Row],[15 VEN]]+Tabla2[[#This Row],[15 AP]]</f>
        <v>1504</v>
      </c>
      <c r="J770" s="5">
        <v>0</v>
      </c>
      <c r="K770" s="1">
        <v>0</v>
      </c>
      <c r="L770" s="5">
        <f>+Tabla2[[#This Row],[30 VEN.]]+Tabla2[[#This Row],[30 AP]]</f>
        <v>0</v>
      </c>
      <c r="M770" s="5">
        <v>461</v>
      </c>
      <c r="N770" s="1">
        <v>269</v>
      </c>
      <c r="O770" s="5">
        <f>+Tabla2[[#This Row],[45 VEN.]]+Tabla2[[#This Row],[45 AP]]</f>
        <v>730</v>
      </c>
      <c r="P770" s="2">
        <f>+Tabla2[[#This Row],[45 TOT]]+Tabla2[[#This Row],[30 TOT ]]+Tabla2[[#This Row],[15 TOT]]+Tabla2[[#This Row],[10 TOT]]</f>
        <v>88891</v>
      </c>
      <c r="Q770" s="5">
        <v>5850</v>
      </c>
      <c r="R770" s="5">
        <v>360</v>
      </c>
      <c r="S770" s="5">
        <v>6210</v>
      </c>
      <c r="T770" s="4"/>
      <c r="U770" s="4"/>
      <c r="V770" s="4"/>
      <c r="W770" s="4"/>
    </row>
    <row r="771" spans="1:23" x14ac:dyDescent="0.25">
      <c r="A771" s="7">
        <v>2012</v>
      </c>
      <c r="B771" s="4" t="s">
        <v>35</v>
      </c>
      <c r="C771" s="4" t="s">
        <v>6</v>
      </c>
      <c r="D771" s="5">
        <v>100860</v>
      </c>
      <c r="E771" s="1">
        <v>6906</v>
      </c>
      <c r="F771" s="5">
        <f>+Tabla2[[#This Row],[10 VEN.]]+Tabla2[[#This Row],[10 AP]]</f>
        <v>107766</v>
      </c>
      <c r="G771" s="5">
        <v>290</v>
      </c>
      <c r="H771" s="1">
        <v>509</v>
      </c>
      <c r="I771" s="5">
        <f>+Tabla2[[#This Row],[15 VEN]]+Tabla2[[#This Row],[15 AP]]</f>
        <v>799</v>
      </c>
      <c r="J771" s="5">
        <v>0</v>
      </c>
      <c r="K771" s="1">
        <v>0</v>
      </c>
      <c r="L771" s="5">
        <f>+Tabla2[[#This Row],[30 VEN.]]+Tabla2[[#This Row],[30 AP]]</f>
        <v>0</v>
      </c>
      <c r="M771" s="5">
        <v>285</v>
      </c>
      <c r="N771" s="1">
        <v>98</v>
      </c>
      <c r="O771" s="5">
        <f>+Tabla2[[#This Row],[45 VEN.]]+Tabla2[[#This Row],[45 AP]]</f>
        <v>383</v>
      </c>
      <c r="P771" s="2">
        <f>+Tabla2[[#This Row],[45 TOT]]+Tabla2[[#This Row],[30 TOT ]]+Tabla2[[#This Row],[15 TOT]]+Tabla2[[#This Row],[10 TOT]]</f>
        <v>108948</v>
      </c>
      <c r="Q771" s="5">
        <v>1544</v>
      </c>
      <c r="R771" s="5">
        <v>0</v>
      </c>
      <c r="S771" s="5">
        <v>1544</v>
      </c>
      <c r="T771" s="4"/>
      <c r="U771" s="4"/>
      <c r="V771" s="4"/>
      <c r="W771" s="4"/>
    </row>
    <row r="772" spans="1:23" x14ac:dyDescent="0.25">
      <c r="A772" s="7">
        <v>2012</v>
      </c>
      <c r="B772" s="4" t="s">
        <v>35</v>
      </c>
      <c r="C772" s="4" t="s">
        <v>64</v>
      </c>
      <c r="D772" s="5">
        <v>305815</v>
      </c>
      <c r="E772" s="1">
        <v>8329</v>
      </c>
      <c r="F772" s="5">
        <f>+Tabla2[[#This Row],[10 VEN.]]+Tabla2[[#This Row],[10 AP]]</f>
        <v>314144</v>
      </c>
      <c r="G772" s="5">
        <v>1279</v>
      </c>
      <c r="H772" s="1">
        <v>2546</v>
      </c>
      <c r="I772" s="5">
        <f>+Tabla2[[#This Row],[15 VEN]]+Tabla2[[#This Row],[15 AP]]</f>
        <v>3825</v>
      </c>
      <c r="J772" s="5">
        <v>11</v>
      </c>
      <c r="K772" s="1">
        <v>11</v>
      </c>
      <c r="L772" s="5">
        <f>+Tabla2[[#This Row],[30 VEN.]]+Tabla2[[#This Row],[30 AP]]</f>
        <v>22</v>
      </c>
      <c r="M772" s="5">
        <v>1277</v>
      </c>
      <c r="N772" s="1">
        <v>464</v>
      </c>
      <c r="O772" s="5">
        <f>+Tabla2[[#This Row],[45 VEN.]]+Tabla2[[#This Row],[45 AP]]</f>
        <v>1741</v>
      </c>
      <c r="P772" s="2">
        <f>+Tabla2[[#This Row],[45 TOT]]+Tabla2[[#This Row],[30 TOT ]]+Tabla2[[#This Row],[15 TOT]]+Tabla2[[#This Row],[10 TOT]]</f>
        <v>319732</v>
      </c>
      <c r="Q772" s="5">
        <v>382</v>
      </c>
      <c r="R772" s="5">
        <v>2</v>
      </c>
      <c r="S772" s="5">
        <v>384</v>
      </c>
      <c r="T772" s="4"/>
      <c r="U772" s="4"/>
      <c r="V772" s="4"/>
      <c r="W772" s="4"/>
    </row>
    <row r="773" spans="1:23" x14ac:dyDescent="0.25">
      <c r="A773" s="7">
        <v>2012</v>
      </c>
      <c r="B773" s="4" t="s">
        <v>35</v>
      </c>
      <c r="C773" s="4" t="s">
        <v>45</v>
      </c>
      <c r="D773" s="5">
        <v>1427</v>
      </c>
      <c r="E773" s="1">
        <v>0</v>
      </c>
      <c r="F773" s="5">
        <f>+Tabla2[[#This Row],[10 VEN.]]+Tabla2[[#This Row],[10 AP]]</f>
        <v>1427</v>
      </c>
      <c r="G773" s="5">
        <v>0</v>
      </c>
      <c r="H773" s="1">
        <v>0</v>
      </c>
      <c r="I773" s="5">
        <f>+Tabla2[[#This Row],[15 VEN]]+Tabla2[[#This Row],[15 AP]]</f>
        <v>0</v>
      </c>
      <c r="J773" s="5">
        <v>0</v>
      </c>
      <c r="K773" s="1">
        <v>0</v>
      </c>
      <c r="L773" s="5">
        <f>+Tabla2[[#This Row],[30 VEN.]]+Tabla2[[#This Row],[30 AP]]</f>
        <v>0</v>
      </c>
      <c r="M773" s="5">
        <v>257</v>
      </c>
      <c r="N773" s="1">
        <v>0</v>
      </c>
      <c r="O773" s="5">
        <f>+Tabla2[[#This Row],[45 VEN.]]+Tabla2[[#This Row],[45 AP]]</f>
        <v>257</v>
      </c>
      <c r="P773" s="2">
        <f>+Tabla2[[#This Row],[45 TOT]]+Tabla2[[#This Row],[30 TOT ]]+Tabla2[[#This Row],[15 TOT]]+Tabla2[[#This Row],[10 TOT]]</f>
        <v>1684</v>
      </c>
      <c r="Q773" s="5">
        <v>0</v>
      </c>
      <c r="R773" s="5">
        <v>0</v>
      </c>
      <c r="S773" s="5">
        <v>0</v>
      </c>
      <c r="T773" s="4"/>
      <c r="U773" s="4"/>
      <c r="V773" s="4"/>
      <c r="W773" s="4"/>
    </row>
    <row r="774" spans="1:23" x14ac:dyDescent="0.25">
      <c r="A774" s="7">
        <v>2012</v>
      </c>
      <c r="B774" s="4" t="s">
        <v>35</v>
      </c>
      <c r="C774" s="4" t="s">
        <v>5</v>
      </c>
      <c r="D774" s="5">
        <v>5361</v>
      </c>
      <c r="E774" s="1">
        <v>5034</v>
      </c>
      <c r="F774" s="5">
        <f>+Tabla2[[#This Row],[10 VEN.]]+Tabla2[[#This Row],[10 AP]]</f>
        <v>10395</v>
      </c>
      <c r="G774" s="5">
        <v>0</v>
      </c>
      <c r="H774" s="1">
        <v>0</v>
      </c>
      <c r="I774" s="5">
        <f>+Tabla2[[#This Row],[15 VEN]]+Tabla2[[#This Row],[15 AP]]</f>
        <v>0</v>
      </c>
      <c r="J774" s="5">
        <v>0</v>
      </c>
      <c r="K774" s="1">
        <v>0</v>
      </c>
      <c r="L774" s="5">
        <f>+Tabla2[[#This Row],[30 VEN.]]+Tabla2[[#This Row],[30 AP]]</f>
        <v>0</v>
      </c>
      <c r="M774" s="5">
        <v>0</v>
      </c>
      <c r="N774" s="1">
        <v>0</v>
      </c>
      <c r="O774" s="5">
        <f>+Tabla2[[#This Row],[45 VEN.]]+Tabla2[[#This Row],[45 AP]]</f>
        <v>0</v>
      </c>
      <c r="P774" s="2">
        <f>+Tabla2[[#This Row],[45 TOT]]+Tabla2[[#This Row],[30 TOT ]]+Tabla2[[#This Row],[15 TOT]]+Tabla2[[#This Row],[10 TOT]]</f>
        <v>10395</v>
      </c>
      <c r="Q774" s="5">
        <v>0</v>
      </c>
      <c r="R774" s="5">
        <v>0</v>
      </c>
      <c r="S774" s="5">
        <v>0</v>
      </c>
      <c r="T774" s="4"/>
      <c r="U774" s="4"/>
      <c r="V774" s="4"/>
      <c r="W774" s="4"/>
    </row>
    <row r="775" spans="1:23" x14ac:dyDescent="0.25">
      <c r="A775" s="7">
        <v>2012</v>
      </c>
      <c r="B775" s="4" t="s">
        <v>35</v>
      </c>
      <c r="C775" s="4" t="s">
        <v>28</v>
      </c>
      <c r="D775" s="5">
        <v>0</v>
      </c>
      <c r="E775" s="1">
        <v>0</v>
      </c>
      <c r="F775" s="5">
        <f>+Tabla2[[#This Row],[10 VEN.]]+Tabla2[[#This Row],[10 AP]]</f>
        <v>0</v>
      </c>
      <c r="G775" s="5">
        <v>0</v>
      </c>
      <c r="H775" s="1">
        <v>0</v>
      </c>
      <c r="I775" s="5">
        <f>+Tabla2[[#This Row],[15 VEN]]+Tabla2[[#This Row],[15 AP]]</f>
        <v>0</v>
      </c>
      <c r="J775" s="5">
        <v>0</v>
      </c>
      <c r="K775" s="1">
        <v>0</v>
      </c>
      <c r="L775" s="5">
        <f>+Tabla2[[#This Row],[30 VEN.]]+Tabla2[[#This Row],[30 AP]]</f>
        <v>0</v>
      </c>
      <c r="M775" s="5">
        <v>51</v>
      </c>
      <c r="N775" s="1">
        <v>0</v>
      </c>
      <c r="O775" s="5">
        <f>+Tabla2[[#This Row],[45 VEN.]]+Tabla2[[#This Row],[45 AP]]</f>
        <v>51</v>
      </c>
      <c r="P775" s="2">
        <f>+Tabla2[[#This Row],[45 TOT]]+Tabla2[[#This Row],[30 TOT ]]+Tabla2[[#This Row],[15 TOT]]+Tabla2[[#This Row],[10 TOT]]</f>
        <v>51</v>
      </c>
      <c r="Q775" s="5">
        <v>0</v>
      </c>
      <c r="R775" s="5">
        <v>0</v>
      </c>
      <c r="S775" s="5">
        <v>0</v>
      </c>
      <c r="T775" s="4"/>
      <c r="U775" s="4"/>
      <c r="V775" s="4"/>
      <c r="W775" s="4"/>
    </row>
    <row r="776" spans="1:23" x14ac:dyDescent="0.25">
      <c r="A776" s="7">
        <v>2012</v>
      </c>
      <c r="B776" s="4" t="s">
        <v>36</v>
      </c>
      <c r="C776" s="4" t="s">
        <v>8</v>
      </c>
      <c r="D776" s="5">
        <v>49961</v>
      </c>
      <c r="E776" s="1">
        <v>1389</v>
      </c>
      <c r="F776" s="5">
        <f>+Tabla2[[#This Row],[10 VEN.]]+Tabla2[[#This Row],[10 AP]]</f>
        <v>51350</v>
      </c>
      <c r="G776" s="5">
        <v>466</v>
      </c>
      <c r="H776" s="1">
        <v>52</v>
      </c>
      <c r="I776" s="5">
        <f>+Tabla2[[#This Row],[15 VEN]]+Tabla2[[#This Row],[15 AP]]</f>
        <v>518</v>
      </c>
      <c r="J776" s="5">
        <v>0</v>
      </c>
      <c r="K776" s="1">
        <v>0</v>
      </c>
      <c r="L776" s="5">
        <f>+Tabla2[[#This Row],[30 VEN.]]+Tabla2[[#This Row],[30 AP]]</f>
        <v>0</v>
      </c>
      <c r="M776" s="5">
        <v>123</v>
      </c>
      <c r="N776" s="1">
        <v>47</v>
      </c>
      <c r="O776" s="5">
        <f>+Tabla2[[#This Row],[45 VEN.]]+Tabla2[[#This Row],[45 AP]]</f>
        <v>170</v>
      </c>
      <c r="P776" s="2">
        <f>+Tabla2[[#This Row],[45 TOT]]+Tabla2[[#This Row],[30 TOT ]]+Tabla2[[#This Row],[15 TOT]]+Tabla2[[#This Row],[10 TOT]]</f>
        <v>52038</v>
      </c>
      <c r="Q776" s="5">
        <v>1541</v>
      </c>
      <c r="R776" s="5">
        <v>0</v>
      </c>
      <c r="S776" s="5">
        <v>1541</v>
      </c>
      <c r="T776" s="4"/>
      <c r="U776" s="4"/>
      <c r="V776" s="4"/>
      <c r="W776" s="4"/>
    </row>
    <row r="777" spans="1:23" x14ac:dyDescent="0.25">
      <c r="A777" s="7">
        <v>2012</v>
      </c>
      <c r="B777" s="4" t="s">
        <v>36</v>
      </c>
      <c r="C777" s="4" t="s">
        <v>3</v>
      </c>
      <c r="D777" s="5">
        <v>58291</v>
      </c>
      <c r="E777" s="1">
        <v>6759</v>
      </c>
      <c r="F777" s="5">
        <f>+Tabla2[[#This Row],[10 VEN.]]+Tabla2[[#This Row],[10 AP]]</f>
        <v>65050</v>
      </c>
      <c r="G777" s="5">
        <v>164</v>
      </c>
      <c r="H777" s="1">
        <v>434</v>
      </c>
      <c r="I777" s="5">
        <f>+Tabla2[[#This Row],[15 VEN]]+Tabla2[[#This Row],[15 AP]]</f>
        <v>598</v>
      </c>
      <c r="J777" s="5">
        <v>0</v>
      </c>
      <c r="K777" s="1">
        <v>6</v>
      </c>
      <c r="L777" s="5">
        <f>+Tabla2[[#This Row],[30 VEN.]]+Tabla2[[#This Row],[30 AP]]</f>
        <v>6</v>
      </c>
      <c r="M777" s="5">
        <v>232</v>
      </c>
      <c r="N777" s="1">
        <v>73</v>
      </c>
      <c r="O777" s="5">
        <f>+Tabla2[[#This Row],[45 VEN.]]+Tabla2[[#This Row],[45 AP]]</f>
        <v>305</v>
      </c>
      <c r="P777" s="2">
        <f>+Tabla2[[#This Row],[45 TOT]]+Tabla2[[#This Row],[30 TOT ]]+Tabla2[[#This Row],[15 TOT]]+Tabla2[[#This Row],[10 TOT]]</f>
        <v>65959</v>
      </c>
      <c r="Q777" s="5">
        <v>2751</v>
      </c>
      <c r="R777" s="5">
        <v>0</v>
      </c>
      <c r="S777" s="5">
        <v>2751</v>
      </c>
      <c r="T777" s="4"/>
      <c r="U777" s="4"/>
      <c r="V777" s="4"/>
      <c r="W777" s="4"/>
    </row>
    <row r="778" spans="1:23" x14ac:dyDescent="0.25">
      <c r="A778" s="7">
        <v>2012</v>
      </c>
      <c r="B778" s="4" t="s">
        <v>36</v>
      </c>
      <c r="C778" s="4" t="s">
        <v>11</v>
      </c>
      <c r="D778" s="5">
        <v>6562</v>
      </c>
      <c r="E778" s="1">
        <v>1588</v>
      </c>
      <c r="F778" s="5">
        <f>+Tabla2[[#This Row],[10 VEN.]]+Tabla2[[#This Row],[10 AP]]</f>
        <v>8150</v>
      </c>
      <c r="G778" s="5">
        <v>84</v>
      </c>
      <c r="H778" s="1">
        <v>70</v>
      </c>
      <c r="I778" s="5">
        <f>+Tabla2[[#This Row],[15 VEN]]+Tabla2[[#This Row],[15 AP]]</f>
        <v>154</v>
      </c>
      <c r="J778" s="5">
        <v>0</v>
      </c>
      <c r="K778" s="1">
        <v>0</v>
      </c>
      <c r="L778" s="5">
        <f>+Tabla2[[#This Row],[30 VEN.]]+Tabla2[[#This Row],[30 AP]]</f>
        <v>0</v>
      </c>
      <c r="M778" s="5">
        <v>92</v>
      </c>
      <c r="N778" s="1">
        <v>49</v>
      </c>
      <c r="O778" s="5">
        <f>+Tabla2[[#This Row],[45 VEN.]]+Tabla2[[#This Row],[45 AP]]</f>
        <v>141</v>
      </c>
      <c r="P778" s="2">
        <f>+Tabla2[[#This Row],[45 TOT]]+Tabla2[[#This Row],[30 TOT ]]+Tabla2[[#This Row],[15 TOT]]+Tabla2[[#This Row],[10 TOT]]</f>
        <v>8445</v>
      </c>
      <c r="Q778" s="5">
        <v>184</v>
      </c>
      <c r="R778" s="5">
        <v>0</v>
      </c>
      <c r="S778" s="5">
        <v>184</v>
      </c>
      <c r="T778" s="4"/>
      <c r="U778" s="4"/>
      <c r="V778" s="4"/>
      <c r="W778" s="4"/>
    </row>
    <row r="779" spans="1:23" x14ac:dyDescent="0.25">
      <c r="A779" s="7">
        <v>2012</v>
      </c>
      <c r="B779" s="4" t="s">
        <v>36</v>
      </c>
      <c r="C779" s="4" t="s">
        <v>13</v>
      </c>
      <c r="D779" s="5">
        <v>54022</v>
      </c>
      <c r="E779" s="1">
        <v>3174</v>
      </c>
      <c r="F779" s="5">
        <f>+Tabla2[[#This Row],[10 VEN.]]+Tabla2[[#This Row],[10 AP]]</f>
        <v>57196</v>
      </c>
      <c r="G779" s="5">
        <v>314</v>
      </c>
      <c r="H779" s="1">
        <v>224</v>
      </c>
      <c r="I779" s="5">
        <f>+Tabla2[[#This Row],[15 VEN]]+Tabla2[[#This Row],[15 AP]]</f>
        <v>538</v>
      </c>
      <c r="J779" s="5">
        <v>5</v>
      </c>
      <c r="K779" s="1">
        <v>24</v>
      </c>
      <c r="L779" s="5">
        <f>+Tabla2[[#This Row],[30 VEN.]]+Tabla2[[#This Row],[30 AP]]</f>
        <v>29</v>
      </c>
      <c r="M779" s="5">
        <v>210</v>
      </c>
      <c r="N779" s="1">
        <v>69</v>
      </c>
      <c r="O779" s="5">
        <f>+Tabla2[[#This Row],[45 VEN.]]+Tabla2[[#This Row],[45 AP]]</f>
        <v>279</v>
      </c>
      <c r="P779" s="2">
        <f>+Tabla2[[#This Row],[45 TOT]]+Tabla2[[#This Row],[30 TOT ]]+Tabla2[[#This Row],[15 TOT]]+Tabla2[[#This Row],[10 TOT]]</f>
        <v>58042</v>
      </c>
      <c r="Q779" s="5">
        <v>1857</v>
      </c>
      <c r="R779" s="5">
        <v>0</v>
      </c>
      <c r="S779" s="5">
        <v>1857</v>
      </c>
      <c r="T779" s="4"/>
      <c r="U779" s="4"/>
      <c r="V779" s="4"/>
      <c r="W779" s="4"/>
    </row>
    <row r="780" spans="1:23" x14ac:dyDescent="0.25">
      <c r="A780" s="7">
        <v>2012</v>
      </c>
      <c r="B780" s="4" t="s">
        <v>36</v>
      </c>
      <c r="C780" s="4" t="s">
        <v>5</v>
      </c>
      <c r="D780" s="5">
        <v>14214</v>
      </c>
      <c r="E780" s="1">
        <v>5143</v>
      </c>
      <c r="F780" s="5">
        <f>+Tabla2[[#This Row],[10 VEN.]]+Tabla2[[#This Row],[10 AP]]</f>
        <v>19357</v>
      </c>
      <c r="G780" s="5">
        <v>36</v>
      </c>
      <c r="H780" s="1">
        <v>127</v>
      </c>
      <c r="I780" s="5">
        <f>+Tabla2[[#This Row],[15 VEN]]+Tabla2[[#This Row],[15 AP]]</f>
        <v>163</v>
      </c>
      <c r="J780" s="5">
        <v>0</v>
      </c>
      <c r="K780" s="1">
        <v>7</v>
      </c>
      <c r="L780" s="5">
        <f>+Tabla2[[#This Row],[30 VEN.]]+Tabla2[[#This Row],[30 AP]]</f>
        <v>7</v>
      </c>
      <c r="M780" s="5">
        <v>255</v>
      </c>
      <c r="N780" s="1">
        <v>64</v>
      </c>
      <c r="O780" s="5">
        <f>+Tabla2[[#This Row],[45 VEN.]]+Tabla2[[#This Row],[45 AP]]</f>
        <v>319</v>
      </c>
      <c r="P780" s="2">
        <f>+Tabla2[[#This Row],[45 TOT]]+Tabla2[[#This Row],[30 TOT ]]+Tabla2[[#This Row],[15 TOT]]+Tabla2[[#This Row],[10 TOT]]</f>
        <v>19846</v>
      </c>
      <c r="Q780" s="5">
        <v>219</v>
      </c>
      <c r="R780" s="5">
        <v>0</v>
      </c>
      <c r="S780" s="5">
        <v>219</v>
      </c>
      <c r="T780" s="4"/>
      <c r="U780" s="4"/>
      <c r="V780" s="4"/>
      <c r="W780" s="4"/>
    </row>
    <row r="781" spans="1:23" x14ac:dyDescent="0.25">
      <c r="A781" s="7">
        <v>2012</v>
      </c>
      <c r="B781" s="4" t="s">
        <v>36</v>
      </c>
      <c r="C781" s="4" t="s">
        <v>9</v>
      </c>
      <c r="D781" s="5">
        <v>21627</v>
      </c>
      <c r="E781" s="1">
        <v>7871</v>
      </c>
      <c r="F781" s="5">
        <f>+Tabla2[[#This Row],[10 VEN.]]+Tabla2[[#This Row],[10 AP]]</f>
        <v>29498</v>
      </c>
      <c r="G781" s="5">
        <v>40</v>
      </c>
      <c r="H781" s="1">
        <v>164</v>
      </c>
      <c r="I781" s="5">
        <f>+Tabla2[[#This Row],[15 VEN]]+Tabla2[[#This Row],[15 AP]]</f>
        <v>204</v>
      </c>
      <c r="J781" s="5">
        <v>1</v>
      </c>
      <c r="K781" s="1">
        <v>3</v>
      </c>
      <c r="L781" s="5">
        <f>+Tabla2[[#This Row],[30 VEN.]]+Tabla2[[#This Row],[30 AP]]</f>
        <v>4</v>
      </c>
      <c r="M781" s="5">
        <v>13</v>
      </c>
      <c r="N781" s="1">
        <v>10</v>
      </c>
      <c r="O781" s="5">
        <f>+Tabla2[[#This Row],[45 VEN.]]+Tabla2[[#This Row],[45 AP]]</f>
        <v>23</v>
      </c>
      <c r="P781" s="2">
        <f>+Tabla2[[#This Row],[45 TOT]]+Tabla2[[#This Row],[30 TOT ]]+Tabla2[[#This Row],[15 TOT]]+Tabla2[[#This Row],[10 TOT]]</f>
        <v>29729</v>
      </c>
      <c r="Q781" s="5">
        <v>496</v>
      </c>
      <c r="R781" s="5">
        <v>0</v>
      </c>
      <c r="S781" s="5">
        <v>496</v>
      </c>
      <c r="T781" s="4"/>
      <c r="U781" s="4"/>
      <c r="V781" s="4"/>
      <c r="W781" s="4"/>
    </row>
    <row r="782" spans="1:23" x14ac:dyDescent="0.25">
      <c r="A782" s="7">
        <v>2012</v>
      </c>
      <c r="B782" s="4" t="s">
        <v>36</v>
      </c>
      <c r="C782" s="4" t="s">
        <v>7</v>
      </c>
      <c r="D782" s="5">
        <v>50116</v>
      </c>
      <c r="E782" s="1">
        <v>1310</v>
      </c>
      <c r="F782" s="5">
        <f>+Tabla2[[#This Row],[10 VEN.]]+Tabla2[[#This Row],[10 AP]]</f>
        <v>51426</v>
      </c>
      <c r="G782" s="5">
        <v>361</v>
      </c>
      <c r="H782" s="1">
        <v>306</v>
      </c>
      <c r="I782" s="5">
        <f>+Tabla2[[#This Row],[15 VEN]]+Tabla2[[#This Row],[15 AP]]</f>
        <v>667</v>
      </c>
      <c r="J782" s="5">
        <v>6</v>
      </c>
      <c r="K782" s="1">
        <v>6</v>
      </c>
      <c r="L782" s="5">
        <f>+Tabla2[[#This Row],[30 VEN.]]+Tabla2[[#This Row],[30 AP]]</f>
        <v>12</v>
      </c>
      <c r="M782" s="5">
        <v>529</v>
      </c>
      <c r="N782" s="1">
        <v>139</v>
      </c>
      <c r="O782" s="5">
        <f>+Tabla2[[#This Row],[45 VEN.]]+Tabla2[[#This Row],[45 AP]]</f>
        <v>668</v>
      </c>
      <c r="P782" s="2">
        <f>+Tabla2[[#This Row],[45 TOT]]+Tabla2[[#This Row],[30 TOT ]]+Tabla2[[#This Row],[15 TOT]]+Tabla2[[#This Row],[10 TOT]]</f>
        <v>52773</v>
      </c>
      <c r="Q782" s="5">
        <v>70</v>
      </c>
      <c r="R782" s="5">
        <v>2</v>
      </c>
      <c r="S782" s="5">
        <v>72</v>
      </c>
      <c r="T782" s="4"/>
      <c r="U782" s="4"/>
      <c r="V782" s="4"/>
      <c r="W782" s="4"/>
    </row>
    <row r="783" spans="1:23" x14ac:dyDescent="0.25">
      <c r="A783" s="7">
        <v>2012</v>
      </c>
      <c r="B783" s="4" t="s">
        <v>36</v>
      </c>
      <c r="C783" s="4" t="s">
        <v>17</v>
      </c>
      <c r="D783" s="5">
        <v>18180</v>
      </c>
      <c r="E783" s="1">
        <v>1370</v>
      </c>
      <c r="F783" s="5">
        <f>+Tabla2[[#This Row],[10 VEN.]]+Tabla2[[#This Row],[10 AP]]</f>
        <v>19550</v>
      </c>
      <c r="G783" s="5">
        <v>0</v>
      </c>
      <c r="H783" s="1">
        <v>16</v>
      </c>
      <c r="I783" s="5">
        <f>+Tabla2[[#This Row],[15 VEN]]+Tabla2[[#This Row],[15 AP]]</f>
        <v>16</v>
      </c>
      <c r="J783" s="5">
        <v>0</v>
      </c>
      <c r="K783" s="1">
        <v>0</v>
      </c>
      <c r="L783" s="5">
        <f>+Tabla2[[#This Row],[30 VEN.]]+Tabla2[[#This Row],[30 AP]]</f>
        <v>0</v>
      </c>
      <c r="M783" s="5">
        <v>43</v>
      </c>
      <c r="N783" s="1">
        <v>267</v>
      </c>
      <c r="O783" s="5">
        <f>+Tabla2[[#This Row],[45 VEN.]]+Tabla2[[#This Row],[45 AP]]</f>
        <v>310</v>
      </c>
      <c r="P783" s="2">
        <f>+Tabla2[[#This Row],[45 TOT]]+Tabla2[[#This Row],[30 TOT ]]+Tabla2[[#This Row],[15 TOT]]+Tabla2[[#This Row],[10 TOT]]</f>
        <v>19876</v>
      </c>
      <c r="Q783" s="5">
        <v>151</v>
      </c>
      <c r="R783" s="5">
        <v>0</v>
      </c>
      <c r="S783" s="5">
        <v>151</v>
      </c>
      <c r="T783" s="4"/>
      <c r="U783" s="4"/>
      <c r="V783" s="4"/>
      <c r="W783" s="4"/>
    </row>
    <row r="784" spans="1:23" x14ac:dyDescent="0.25">
      <c r="A784" s="7">
        <v>2012</v>
      </c>
      <c r="B784" s="4" t="s">
        <v>36</v>
      </c>
      <c r="C784" s="4" t="s">
        <v>64</v>
      </c>
      <c r="D784" s="5">
        <v>50125</v>
      </c>
      <c r="E784" s="1">
        <v>4645</v>
      </c>
      <c r="F784" s="5">
        <f>+Tabla2[[#This Row],[10 VEN.]]+Tabla2[[#This Row],[10 AP]]</f>
        <v>54770</v>
      </c>
      <c r="G784" s="5">
        <v>42</v>
      </c>
      <c r="H784" s="1">
        <v>406</v>
      </c>
      <c r="I784" s="5">
        <f>+Tabla2[[#This Row],[15 VEN]]+Tabla2[[#This Row],[15 AP]]</f>
        <v>448</v>
      </c>
      <c r="J784" s="5">
        <v>0</v>
      </c>
      <c r="K784" s="1">
        <v>0</v>
      </c>
      <c r="L784" s="5">
        <f>+Tabla2[[#This Row],[30 VEN.]]+Tabla2[[#This Row],[30 AP]]</f>
        <v>0</v>
      </c>
      <c r="M784" s="5">
        <v>163</v>
      </c>
      <c r="N784" s="1">
        <v>103</v>
      </c>
      <c r="O784" s="5">
        <f>+Tabla2[[#This Row],[45 VEN.]]+Tabla2[[#This Row],[45 AP]]</f>
        <v>266</v>
      </c>
      <c r="P784" s="2">
        <f>+Tabla2[[#This Row],[45 TOT]]+Tabla2[[#This Row],[30 TOT ]]+Tabla2[[#This Row],[15 TOT]]+Tabla2[[#This Row],[10 TOT]]</f>
        <v>55484</v>
      </c>
      <c r="Q784" s="5">
        <v>399</v>
      </c>
      <c r="R784" s="5">
        <v>0</v>
      </c>
      <c r="S784" s="5">
        <v>399</v>
      </c>
      <c r="T784" s="4"/>
      <c r="U784" s="4"/>
      <c r="V784" s="4"/>
      <c r="W784" s="4"/>
    </row>
    <row r="785" spans="1:23" x14ac:dyDescent="0.25">
      <c r="A785" s="7">
        <v>2012</v>
      </c>
      <c r="B785" s="4" t="s">
        <v>37</v>
      </c>
      <c r="C785" s="4" t="s">
        <v>3</v>
      </c>
      <c r="D785" s="5">
        <v>79260</v>
      </c>
      <c r="E785" s="1">
        <v>0</v>
      </c>
      <c r="F785" s="5">
        <f>+Tabla2[[#This Row],[10 VEN.]]+Tabla2[[#This Row],[10 AP]]</f>
        <v>79260</v>
      </c>
      <c r="G785" s="5">
        <v>722</v>
      </c>
      <c r="H785" s="1">
        <v>174</v>
      </c>
      <c r="I785" s="5">
        <f>+Tabla2[[#This Row],[15 VEN]]+Tabla2[[#This Row],[15 AP]]</f>
        <v>896</v>
      </c>
      <c r="J785" s="5">
        <v>0</v>
      </c>
      <c r="K785" s="1">
        <v>0</v>
      </c>
      <c r="L785" s="5">
        <f>+Tabla2[[#This Row],[30 VEN.]]+Tabla2[[#This Row],[30 AP]]</f>
        <v>0</v>
      </c>
      <c r="M785" s="5">
        <v>36</v>
      </c>
      <c r="N785" s="1">
        <v>11</v>
      </c>
      <c r="O785" s="5">
        <f>+Tabla2[[#This Row],[45 VEN.]]+Tabla2[[#This Row],[45 AP]]</f>
        <v>47</v>
      </c>
      <c r="P785" s="2">
        <f>+Tabla2[[#This Row],[45 TOT]]+Tabla2[[#This Row],[30 TOT ]]+Tabla2[[#This Row],[15 TOT]]+Tabla2[[#This Row],[10 TOT]]</f>
        <v>80203</v>
      </c>
      <c r="Q785" s="5">
        <v>2946</v>
      </c>
      <c r="R785" s="5">
        <v>0</v>
      </c>
      <c r="S785" s="5">
        <v>2946</v>
      </c>
      <c r="T785" s="4"/>
      <c r="U785" s="4"/>
      <c r="V785" s="4"/>
      <c r="W785" s="4"/>
    </row>
    <row r="786" spans="1:23" x14ac:dyDescent="0.25">
      <c r="A786" s="7">
        <v>2012</v>
      </c>
      <c r="B786" s="4" t="s">
        <v>37</v>
      </c>
      <c r="C786" s="4" t="s">
        <v>19</v>
      </c>
      <c r="D786" s="5">
        <v>97823</v>
      </c>
      <c r="E786" s="1">
        <v>1900</v>
      </c>
      <c r="F786" s="5">
        <f>+Tabla2[[#This Row],[10 VEN.]]+Tabla2[[#This Row],[10 AP]]</f>
        <v>99723</v>
      </c>
      <c r="G786" s="5">
        <v>958</v>
      </c>
      <c r="H786" s="1">
        <v>125</v>
      </c>
      <c r="I786" s="5">
        <f>+Tabla2[[#This Row],[15 VEN]]+Tabla2[[#This Row],[15 AP]]</f>
        <v>1083</v>
      </c>
      <c r="J786" s="5">
        <v>2</v>
      </c>
      <c r="K786" s="1">
        <v>3</v>
      </c>
      <c r="L786" s="5">
        <f>+Tabla2[[#This Row],[30 VEN.]]+Tabla2[[#This Row],[30 AP]]</f>
        <v>5</v>
      </c>
      <c r="M786" s="5">
        <v>190</v>
      </c>
      <c r="N786" s="1">
        <v>57</v>
      </c>
      <c r="O786" s="5">
        <f>+Tabla2[[#This Row],[45 VEN.]]+Tabla2[[#This Row],[45 AP]]</f>
        <v>247</v>
      </c>
      <c r="P786" s="2">
        <f>+Tabla2[[#This Row],[45 TOT]]+Tabla2[[#This Row],[30 TOT ]]+Tabla2[[#This Row],[15 TOT]]+Tabla2[[#This Row],[10 TOT]]</f>
        <v>101058</v>
      </c>
      <c r="Q786" s="5">
        <v>1424</v>
      </c>
      <c r="R786" s="5">
        <v>0</v>
      </c>
      <c r="S786" s="5">
        <v>1424</v>
      </c>
      <c r="T786" s="4"/>
      <c r="U786" s="4"/>
      <c r="V786" s="4"/>
      <c r="W786" s="4"/>
    </row>
    <row r="787" spans="1:23" x14ac:dyDescent="0.25">
      <c r="A787" s="7">
        <v>2012</v>
      </c>
      <c r="B787" s="4" t="s">
        <v>37</v>
      </c>
      <c r="C787" s="4" t="s">
        <v>7</v>
      </c>
      <c r="D787" s="5">
        <v>58006</v>
      </c>
      <c r="E787" s="1">
        <v>1852</v>
      </c>
      <c r="F787" s="5">
        <f>+Tabla2[[#This Row],[10 VEN.]]+Tabla2[[#This Row],[10 AP]]</f>
        <v>59858</v>
      </c>
      <c r="G787" s="5">
        <v>425</v>
      </c>
      <c r="H787" s="1">
        <v>233</v>
      </c>
      <c r="I787" s="5">
        <f>+Tabla2[[#This Row],[15 VEN]]+Tabla2[[#This Row],[15 AP]]</f>
        <v>658</v>
      </c>
      <c r="J787" s="5">
        <v>7</v>
      </c>
      <c r="K787" s="1">
        <v>1</v>
      </c>
      <c r="L787" s="5">
        <f>+Tabla2[[#This Row],[30 VEN.]]+Tabla2[[#This Row],[30 AP]]</f>
        <v>8</v>
      </c>
      <c r="M787" s="5">
        <v>33</v>
      </c>
      <c r="N787" s="1">
        <v>92</v>
      </c>
      <c r="O787" s="5">
        <f>+Tabla2[[#This Row],[45 VEN.]]+Tabla2[[#This Row],[45 AP]]</f>
        <v>125</v>
      </c>
      <c r="P787" s="2">
        <f>+Tabla2[[#This Row],[45 TOT]]+Tabla2[[#This Row],[30 TOT ]]+Tabla2[[#This Row],[15 TOT]]+Tabla2[[#This Row],[10 TOT]]</f>
        <v>60649</v>
      </c>
      <c r="Q787" s="5">
        <v>2990</v>
      </c>
      <c r="R787" s="5">
        <v>0</v>
      </c>
      <c r="S787" s="5">
        <v>2990</v>
      </c>
      <c r="T787" s="4"/>
      <c r="U787" s="4"/>
      <c r="V787" s="4"/>
      <c r="W787" s="4"/>
    </row>
    <row r="788" spans="1:23" x14ac:dyDescent="0.25">
      <c r="A788" s="7">
        <v>2012</v>
      </c>
      <c r="B788" s="4" t="s">
        <v>37</v>
      </c>
      <c r="C788" s="4" t="s">
        <v>64</v>
      </c>
      <c r="D788" s="5">
        <v>74829</v>
      </c>
      <c r="E788" s="1">
        <v>0</v>
      </c>
      <c r="F788" s="5">
        <f>+Tabla2[[#This Row],[10 VEN.]]+Tabla2[[#This Row],[10 AP]]</f>
        <v>74829</v>
      </c>
      <c r="G788" s="5">
        <v>762</v>
      </c>
      <c r="H788" s="1">
        <v>351</v>
      </c>
      <c r="I788" s="5">
        <f>+Tabla2[[#This Row],[15 VEN]]+Tabla2[[#This Row],[15 AP]]</f>
        <v>1113</v>
      </c>
      <c r="J788" s="5">
        <v>0</v>
      </c>
      <c r="K788" s="1">
        <v>0</v>
      </c>
      <c r="L788" s="5">
        <f>+Tabla2[[#This Row],[30 VEN.]]+Tabla2[[#This Row],[30 AP]]</f>
        <v>0</v>
      </c>
      <c r="M788" s="5">
        <v>73</v>
      </c>
      <c r="N788" s="1">
        <v>21</v>
      </c>
      <c r="O788" s="5">
        <f>+Tabla2[[#This Row],[45 VEN.]]+Tabla2[[#This Row],[45 AP]]</f>
        <v>94</v>
      </c>
      <c r="P788" s="2">
        <f>+Tabla2[[#This Row],[45 TOT]]+Tabla2[[#This Row],[30 TOT ]]+Tabla2[[#This Row],[15 TOT]]+Tabla2[[#This Row],[10 TOT]]</f>
        <v>76036</v>
      </c>
      <c r="Q788" s="5">
        <v>16</v>
      </c>
      <c r="R788" s="5">
        <v>0</v>
      </c>
      <c r="S788" s="5">
        <v>16</v>
      </c>
      <c r="T788" s="4"/>
      <c r="U788" s="4"/>
      <c r="V788" s="4"/>
      <c r="W788" s="4"/>
    </row>
    <row r="789" spans="1:23" x14ac:dyDescent="0.25">
      <c r="A789" s="7">
        <v>2012</v>
      </c>
      <c r="B789" s="4" t="s">
        <v>38</v>
      </c>
      <c r="C789" s="4" t="s">
        <v>8</v>
      </c>
      <c r="D789" s="5">
        <v>90910</v>
      </c>
      <c r="E789" s="1">
        <v>391</v>
      </c>
      <c r="F789" s="5">
        <f>+Tabla2[[#This Row],[10 VEN.]]+Tabla2[[#This Row],[10 AP]]</f>
        <v>91301</v>
      </c>
      <c r="G789" s="5">
        <v>606</v>
      </c>
      <c r="H789" s="1">
        <v>21</v>
      </c>
      <c r="I789" s="5">
        <f>+Tabla2[[#This Row],[15 VEN]]+Tabla2[[#This Row],[15 AP]]</f>
        <v>627</v>
      </c>
      <c r="J789" s="5">
        <v>0</v>
      </c>
      <c r="K789" s="1">
        <v>0</v>
      </c>
      <c r="L789" s="5">
        <f>+Tabla2[[#This Row],[30 VEN.]]+Tabla2[[#This Row],[30 AP]]</f>
        <v>0</v>
      </c>
      <c r="M789" s="5">
        <v>95</v>
      </c>
      <c r="N789" s="1">
        <v>17</v>
      </c>
      <c r="O789" s="5">
        <f>+Tabla2[[#This Row],[45 VEN.]]+Tabla2[[#This Row],[45 AP]]</f>
        <v>112</v>
      </c>
      <c r="P789" s="2">
        <f>+Tabla2[[#This Row],[45 TOT]]+Tabla2[[#This Row],[30 TOT ]]+Tabla2[[#This Row],[15 TOT]]+Tabla2[[#This Row],[10 TOT]]</f>
        <v>92040</v>
      </c>
      <c r="Q789" s="5">
        <v>15</v>
      </c>
      <c r="R789" s="5">
        <v>0</v>
      </c>
      <c r="S789" s="5">
        <v>15</v>
      </c>
      <c r="T789" s="4"/>
      <c r="U789" s="4"/>
      <c r="V789" s="4"/>
      <c r="W789" s="4"/>
    </row>
    <row r="790" spans="1:23" x14ac:dyDescent="0.25">
      <c r="A790" s="7">
        <v>2012</v>
      </c>
      <c r="B790" s="4" t="s">
        <v>38</v>
      </c>
      <c r="C790" s="4" t="s">
        <v>48</v>
      </c>
      <c r="D790" s="5">
        <v>52423</v>
      </c>
      <c r="E790" s="1">
        <v>1939</v>
      </c>
      <c r="F790" s="5">
        <f>+Tabla2[[#This Row],[10 VEN.]]+Tabla2[[#This Row],[10 AP]]</f>
        <v>54362</v>
      </c>
      <c r="G790" s="5">
        <v>162</v>
      </c>
      <c r="H790" s="1">
        <v>158</v>
      </c>
      <c r="I790" s="5">
        <f>+Tabla2[[#This Row],[15 VEN]]+Tabla2[[#This Row],[15 AP]]</f>
        <v>320</v>
      </c>
      <c r="J790" s="5">
        <v>0</v>
      </c>
      <c r="K790" s="1">
        <v>0</v>
      </c>
      <c r="L790" s="5">
        <f>+Tabla2[[#This Row],[30 VEN.]]+Tabla2[[#This Row],[30 AP]]</f>
        <v>0</v>
      </c>
      <c r="M790" s="5">
        <v>111</v>
      </c>
      <c r="N790" s="1">
        <v>121</v>
      </c>
      <c r="O790" s="5">
        <f>+Tabla2[[#This Row],[45 VEN.]]+Tabla2[[#This Row],[45 AP]]</f>
        <v>232</v>
      </c>
      <c r="P790" s="2">
        <f>+Tabla2[[#This Row],[45 TOT]]+Tabla2[[#This Row],[30 TOT ]]+Tabla2[[#This Row],[15 TOT]]+Tabla2[[#This Row],[10 TOT]]</f>
        <v>54914</v>
      </c>
      <c r="Q790" s="5">
        <v>125</v>
      </c>
      <c r="R790" s="5">
        <v>0</v>
      </c>
      <c r="S790" s="5">
        <v>125</v>
      </c>
      <c r="T790" s="4"/>
      <c r="U790" s="4"/>
      <c r="V790" s="4"/>
      <c r="W790" s="4"/>
    </row>
    <row r="791" spans="1:23" x14ac:dyDescent="0.25">
      <c r="A791" s="7">
        <v>2012</v>
      </c>
      <c r="B791" s="4" t="s">
        <v>38</v>
      </c>
      <c r="C791" s="4" t="s">
        <v>45</v>
      </c>
      <c r="D791" s="5">
        <v>69233</v>
      </c>
      <c r="E791" s="1">
        <v>3573</v>
      </c>
      <c r="F791" s="5">
        <f>+Tabla2[[#This Row],[10 VEN.]]+Tabla2[[#This Row],[10 AP]]</f>
        <v>72806</v>
      </c>
      <c r="G791" s="5">
        <v>330</v>
      </c>
      <c r="H791" s="1">
        <v>65</v>
      </c>
      <c r="I791" s="5">
        <f>+Tabla2[[#This Row],[15 VEN]]+Tabla2[[#This Row],[15 AP]]</f>
        <v>395</v>
      </c>
      <c r="J791" s="5">
        <v>0</v>
      </c>
      <c r="K791" s="1">
        <v>0</v>
      </c>
      <c r="L791" s="5">
        <f>+Tabla2[[#This Row],[30 VEN.]]+Tabla2[[#This Row],[30 AP]]</f>
        <v>0</v>
      </c>
      <c r="M791" s="5">
        <v>45</v>
      </c>
      <c r="N791" s="1">
        <v>13</v>
      </c>
      <c r="O791" s="5">
        <f>+Tabla2[[#This Row],[45 VEN.]]+Tabla2[[#This Row],[45 AP]]</f>
        <v>58</v>
      </c>
      <c r="P791" s="2">
        <f>+Tabla2[[#This Row],[45 TOT]]+Tabla2[[#This Row],[30 TOT ]]+Tabla2[[#This Row],[15 TOT]]+Tabla2[[#This Row],[10 TOT]]</f>
        <v>73259</v>
      </c>
      <c r="Q791" s="5">
        <v>72</v>
      </c>
      <c r="R791" s="5">
        <v>0</v>
      </c>
      <c r="S791" s="5">
        <v>72</v>
      </c>
      <c r="T791" s="4"/>
      <c r="U791" s="4"/>
      <c r="V791" s="4"/>
      <c r="W791" s="4"/>
    </row>
    <row r="792" spans="1:23" x14ac:dyDescent="0.25">
      <c r="A792" s="7">
        <v>2012</v>
      </c>
      <c r="B792" s="4" t="s">
        <v>38</v>
      </c>
      <c r="C792" s="4" t="s">
        <v>18</v>
      </c>
      <c r="D792" s="5">
        <v>148567</v>
      </c>
      <c r="E792" s="1">
        <v>1265</v>
      </c>
      <c r="F792" s="5">
        <f>+Tabla2[[#This Row],[10 VEN.]]+Tabla2[[#This Row],[10 AP]]</f>
        <v>149832</v>
      </c>
      <c r="G792" s="5">
        <v>0</v>
      </c>
      <c r="H792" s="1">
        <v>73</v>
      </c>
      <c r="I792" s="5">
        <f>+Tabla2[[#This Row],[15 VEN]]+Tabla2[[#This Row],[15 AP]]</f>
        <v>73</v>
      </c>
      <c r="J792" s="5">
        <v>0</v>
      </c>
      <c r="K792" s="1">
        <v>0</v>
      </c>
      <c r="L792" s="5">
        <f>+Tabla2[[#This Row],[30 VEN.]]+Tabla2[[#This Row],[30 AP]]</f>
        <v>0</v>
      </c>
      <c r="M792" s="5">
        <v>0</v>
      </c>
      <c r="N792" s="1">
        <v>0</v>
      </c>
      <c r="O792" s="5">
        <f>+Tabla2[[#This Row],[45 VEN.]]+Tabla2[[#This Row],[45 AP]]</f>
        <v>0</v>
      </c>
      <c r="P792" s="2">
        <f>+Tabla2[[#This Row],[45 TOT]]+Tabla2[[#This Row],[30 TOT ]]+Tabla2[[#This Row],[15 TOT]]+Tabla2[[#This Row],[10 TOT]]</f>
        <v>149905</v>
      </c>
      <c r="Q792" s="5">
        <v>0</v>
      </c>
      <c r="R792" s="5">
        <v>0</v>
      </c>
      <c r="S792" s="5">
        <v>0</v>
      </c>
      <c r="T792" s="4"/>
      <c r="U792" s="4"/>
      <c r="V792" s="4"/>
      <c r="W792" s="4"/>
    </row>
    <row r="793" spans="1:23" x14ac:dyDescent="0.25">
      <c r="A793" s="7">
        <v>2012</v>
      </c>
      <c r="B793" s="4" t="s">
        <v>38</v>
      </c>
      <c r="C793" s="4" t="s">
        <v>9</v>
      </c>
      <c r="D793" s="5">
        <v>48623</v>
      </c>
      <c r="E793" s="1">
        <v>4189</v>
      </c>
      <c r="F793" s="5">
        <f>+Tabla2[[#This Row],[10 VEN.]]+Tabla2[[#This Row],[10 AP]]</f>
        <v>52812</v>
      </c>
      <c r="G793" s="5">
        <v>6</v>
      </c>
      <c r="H793" s="1">
        <v>34</v>
      </c>
      <c r="I793" s="5">
        <f>+Tabla2[[#This Row],[15 VEN]]+Tabla2[[#This Row],[15 AP]]</f>
        <v>40</v>
      </c>
      <c r="J793" s="5">
        <v>0</v>
      </c>
      <c r="K793" s="1">
        <v>0</v>
      </c>
      <c r="L793" s="5">
        <f>+Tabla2[[#This Row],[30 VEN.]]+Tabla2[[#This Row],[30 AP]]</f>
        <v>0</v>
      </c>
      <c r="M793" s="5">
        <v>4</v>
      </c>
      <c r="N793" s="1">
        <v>4</v>
      </c>
      <c r="O793" s="5">
        <f>+Tabla2[[#This Row],[45 VEN.]]+Tabla2[[#This Row],[45 AP]]</f>
        <v>8</v>
      </c>
      <c r="P793" s="2">
        <f>+Tabla2[[#This Row],[45 TOT]]+Tabla2[[#This Row],[30 TOT ]]+Tabla2[[#This Row],[15 TOT]]+Tabla2[[#This Row],[10 TOT]]</f>
        <v>52860</v>
      </c>
      <c r="Q793" s="5">
        <v>0</v>
      </c>
      <c r="R793" s="5">
        <v>0</v>
      </c>
      <c r="S793" s="5">
        <v>0</v>
      </c>
      <c r="T793" s="4"/>
      <c r="U793" s="4"/>
      <c r="V793" s="4"/>
      <c r="W793" s="4"/>
    </row>
    <row r="794" spans="1:23" x14ac:dyDescent="0.25">
      <c r="A794" s="7">
        <v>2012</v>
      </c>
      <c r="B794" s="4" t="s">
        <v>38</v>
      </c>
      <c r="C794" s="4" t="s">
        <v>7</v>
      </c>
      <c r="D794" s="5">
        <v>156679</v>
      </c>
      <c r="E794" s="1">
        <v>1695</v>
      </c>
      <c r="F794" s="5">
        <f>+Tabla2[[#This Row],[10 VEN.]]+Tabla2[[#This Row],[10 AP]]</f>
        <v>158374</v>
      </c>
      <c r="G794" s="5">
        <v>0</v>
      </c>
      <c r="H794" s="1">
        <v>284</v>
      </c>
      <c r="I794" s="5">
        <f>+Tabla2[[#This Row],[15 VEN]]+Tabla2[[#This Row],[15 AP]]</f>
        <v>284</v>
      </c>
      <c r="J794" s="5">
        <v>1</v>
      </c>
      <c r="K794" s="1">
        <v>1</v>
      </c>
      <c r="L794" s="5">
        <f>+Tabla2[[#This Row],[30 VEN.]]+Tabla2[[#This Row],[30 AP]]</f>
        <v>2</v>
      </c>
      <c r="M794" s="5">
        <v>53</v>
      </c>
      <c r="N794" s="1">
        <v>56</v>
      </c>
      <c r="O794" s="5">
        <f>+Tabla2[[#This Row],[45 VEN.]]+Tabla2[[#This Row],[45 AP]]</f>
        <v>109</v>
      </c>
      <c r="P794" s="2">
        <f>+Tabla2[[#This Row],[45 TOT]]+Tabla2[[#This Row],[30 TOT ]]+Tabla2[[#This Row],[15 TOT]]+Tabla2[[#This Row],[10 TOT]]</f>
        <v>158769</v>
      </c>
      <c r="Q794" s="5">
        <v>923</v>
      </c>
      <c r="R794" s="5">
        <v>0</v>
      </c>
      <c r="S794" s="5">
        <v>923</v>
      </c>
      <c r="T794" s="4"/>
      <c r="U794" s="4"/>
      <c r="V794" s="4"/>
      <c r="W794" s="4"/>
    </row>
    <row r="795" spans="1:23" x14ac:dyDescent="0.25">
      <c r="A795" s="7">
        <v>2012</v>
      </c>
      <c r="B795" s="4" t="s">
        <v>38</v>
      </c>
      <c r="C795" s="4" t="s">
        <v>17</v>
      </c>
      <c r="D795" s="5">
        <v>23442</v>
      </c>
      <c r="E795" s="1">
        <v>53</v>
      </c>
      <c r="F795" s="5">
        <f>+Tabla2[[#This Row],[10 VEN.]]+Tabla2[[#This Row],[10 AP]]</f>
        <v>23495</v>
      </c>
      <c r="G795" s="5">
        <v>11</v>
      </c>
      <c r="H795" s="1">
        <v>16</v>
      </c>
      <c r="I795" s="5">
        <f>+Tabla2[[#This Row],[15 VEN]]+Tabla2[[#This Row],[15 AP]]</f>
        <v>27</v>
      </c>
      <c r="J795" s="5">
        <v>0</v>
      </c>
      <c r="K795" s="1">
        <v>0</v>
      </c>
      <c r="L795" s="5">
        <f>+Tabla2[[#This Row],[30 VEN.]]+Tabla2[[#This Row],[30 AP]]</f>
        <v>0</v>
      </c>
      <c r="M795" s="5">
        <v>4</v>
      </c>
      <c r="N795" s="1">
        <v>47</v>
      </c>
      <c r="O795" s="5">
        <f>+Tabla2[[#This Row],[45 VEN.]]+Tabla2[[#This Row],[45 AP]]</f>
        <v>51</v>
      </c>
      <c r="P795" s="2">
        <f>+Tabla2[[#This Row],[45 TOT]]+Tabla2[[#This Row],[30 TOT ]]+Tabla2[[#This Row],[15 TOT]]+Tabla2[[#This Row],[10 TOT]]</f>
        <v>23573</v>
      </c>
      <c r="Q795" s="5">
        <v>1215</v>
      </c>
      <c r="R795" s="5">
        <v>0</v>
      </c>
      <c r="S795" s="5">
        <v>1215</v>
      </c>
      <c r="T795" s="4"/>
      <c r="U795" s="4"/>
      <c r="V795" s="4"/>
      <c r="W795" s="4"/>
    </row>
    <row r="796" spans="1:23" x14ac:dyDescent="0.25">
      <c r="A796" s="7">
        <v>2012</v>
      </c>
      <c r="B796" s="4" t="s">
        <v>38</v>
      </c>
      <c r="C796" s="4" t="s">
        <v>64</v>
      </c>
      <c r="D796" s="5">
        <v>126280</v>
      </c>
      <c r="E796" s="1">
        <v>2615</v>
      </c>
      <c r="F796" s="5">
        <f>+Tabla2[[#This Row],[10 VEN.]]+Tabla2[[#This Row],[10 AP]]</f>
        <v>128895</v>
      </c>
      <c r="G796" s="5">
        <v>25</v>
      </c>
      <c r="H796" s="1">
        <v>241</v>
      </c>
      <c r="I796" s="5">
        <f>+Tabla2[[#This Row],[15 VEN]]+Tabla2[[#This Row],[15 AP]]</f>
        <v>266</v>
      </c>
      <c r="J796" s="5">
        <v>0</v>
      </c>
      <c r="K796" s="1">
        <v>0</v>
      </c>
      <c r="L796" s="5">
        <f>+Tabla2[[#This Row],[30 VEN.]]+Tabla2[[#This Row],[30 AP]]</f>
        <v>0</v>
      </c>
      <c r="M796" s="5">
        <v>89</v>
      </c>
      <c r="N796" s="1">
        <v>35</v>
      </c>
      <c r="O796" s="5">
        <f>+Tabla2[[#This Row],[45 VEN.]]+Tabla2[[#This Row],[45 AP]]</f>
        <v>124</v>
      </c>
      <c r="P796" s="2">
        <f>+Tabla2[[#This Row],[45 TOT]]+Tabla2[[#This Row],[30 TOT ]]+Tabla2[[#This Row],[15 TOT]]+Tabla2[[#This Row],[10 TOT]]</f>
        <v>129285</v>
      </c>
      <c r="Q796" s="5">
        <v>100</v>
      </c>
      <c r="R796" s="5">
        <v>0</v>
      </c>
      <c r="S796" s="5">
        <v>100</v>
      </c>
      <c r="T796" s="4"/>
      <c r="U796" s="4"/>
      <c r="V796" s="4"/>
      <c r="W796" s="4"/>
    </row>
    <row r="797" spans="1:23" x14ac:dyDescent="0.25">
      <c r="A797" s="7">
        <v>2012</v>
      </c>
      <c r="B797" s="4" t="s">
        <v>39</v>
      </c>
      <c r="C797" s="4" t="s">
        <v>8</v>
      </c>
      <c r="D797" s="5">
        <v>35582</v>
      </c>
      <c r="E797" s="1">
        <v>333</v>
      </c>
      <c r="F797" s="5">
        <f>+Tabla2[[#This Row],[10 VEN.]]+Tabla2[[#This Row],[10 AP]]</f>
        <v>35915</v>
      </c>
      <c r="G797" s="5">
        <v>106</v>
      </c>
      <c r="H797" s="1">
        <v>84</v>
      </c>
      <c r="I797" s="5">
        <f>+Tabla2[[#This Row],[15 VEN]]+Tabla2[[#This Row],[15 AP]]</f>
        <v>190</v>
      </c>
      <c r="J797" s="5">
        <v>0</v>
      </c>
      <c r="K797" s="1">
        <v>0</v>
      </c>
      <c r="L797" s="5">
        <f>+Tabla2[[#This Row],[30 VEN.]]+Tabla2[[#This Row],[30 AP]]</f>
        <v>0</v>
      </c>
      <c r="M797" s="5">
        <v>211</v>
      </c>
      <c r="N797" s="1">
        <v>17</v>
      </c>
      <c r="O797" s="5">
        <f>+Tabla2[[#This Row],[45 VEN.]]+Tabla2[[#This Row],[45 AP]]</f>
        <v>228</v>
      </c>
      <c r="P797" s="2">
        <f>+Tabla2[[#This Row],[45 TOT]]+Tabla2[[#This Row],[30 TOT ]]+Tabla2[[#This Row],[15 TOT]]+Tabla2[[#This Row],[10 TOT]]</f>
        <v>36333</v>
      </c>
      <c r="Q797" s="5">
        <v>2444</v>
      </c>
      <c r="R797" s="5">
        <v>3</v>
      </c>
      <c r="S797" s="5">
        <v>2447</v>
      </c>
      <c r="T797" s="4"/>
      <c r="U797" s="4"/>
      <c r="V797" s="4"/>
      <c r="W797" s="4"/>
    </row>
    <row r="798" spans="1:23" x14ac:dyDescent="0.25">
      <c r="A798" s="7">
        <v>2012</v>
      </c>
      <c r="B798" s="4" t="s">
        <v>39</v>
      </c>
      <c r="C798" s="4" t="s">
        <v>28</v>
      </c>
      <c r="D798" s="5">
        <v>2184</v>
      </c>
      <c r="E798" s="1">
        <v>136</v>
      </c>
      <c r="F798" s="5">
        <f>+Tabla2[[#This Row],[10 VEN.]]+Tabla2[[#This Row],[10 AP]]</f>
        <v>2320</v>
      </c>
      <c r="G798" s="5">
        <v>0</v>
      </c>
      <c r="H798" s="1">
        <v>0</v>
      </c>
      <c r="I798" s="5">
        <f>+Tabla2[[#This Row],[15 VEN]]+Tabla2[[#This Row],[15 AP]]</f>
        <v>0</v>
      </c>
      <c r="J798" s="5">
        <v>0</v>
      </c>
      <c r="K798" s="1">
        <v>0</v>
      </c>
      <c r="L798" s="5">
        <f>+Tabla2[[#This Row],[30 VEN.]]+Tabla2[[#This Row],[30 AP]]</f>
        <v>0</v>
      </c>
      <c r="M798" s="5">
        <v>23</v>
      </c>
      <c r="N798" s="1">
        <v>0</v>
      </c>
      <c r="O798" s="5">
        <f>+Tabla2[[#This Row],[45 VEN.]]+Tabla2[[#This Row],[45 AP]]</f>
        <v>23</v>
      </c>
      <c r="P798" s="2">
        <f>+Tabla2[[#This Row],[45 TOT]]+Tabla2[[#This Row],[30 TOT ]]+Tabla2[[#This Row],[15 TOT]]+Tabla2[[#This Row],[10 TOT]]</f>
        <v>2343</v>
      </c>
      <c r="Q798" s="5">
        <v>10</v>
      </c>
      <c r="R798" s="5">
        <v>0</v>
      </c>
      <c r="S798" s="5">
        <v>10</v>
      </c>
      <c r="T798" s="4"/>
      <c r="U798" s="4"/>
      <c r="V798" s="4"/>
      <c r="W798" s="4"/>
    </row>
    <row r="799" spans="1:23" x14ac:dyDescent="0.25">
      <c r="A799" s="7">
        <v>2012</v>
      </c>
      <c r="B799" s="4" t="s">
        <v>39</v>
      </c>
      <c r="C799" s="4" t="s">
        <v>27</v>
      </c>
      <c r="D799" s="5">
        <v>37164</v>
      </c>
      <c r="E799" s="1">
        <v>2445</v>
      </c>
      <c r="F799" s="5">
        <f>+Tabla2[[#This Row],[10 VEN.]]+Tabla2[[#This Row],[10 AP]]</f>
        <v>39609</v>
      </c>
      <c r="G799" s="5">
        <v>31</v>
      </c>
      <c r="H799" s="1">
        <v>23</v>
      </c>
      <c r="I799" s="5">
        <f>+Tabla2[[#This Row],[15 VEN]]+Tabla2[[#This Row],[15 AP]]</f>
        <v>54</v>
      </c>
      <c r="J799" s="5">
        <v>0</v>
      </c>
      <c r="K799" s="1">
        <v>0</v>
      </c>
      <c r="L799" s="5">
        <f>+Tabla2[[#This Row],[30 VEN.]]+Tabla2[[#This Row],[30 AP]]</f>
        <v>0</v>
      </c>
      <c r="M799" s="5">
        <v>5</v>
      </c>
      <c r="N799" s="1">
        <v>3</v>
      </c>
      <c r="O799" s="5">
        <f>+Tabla2[[#This Row],[45 VEN.]]+Tabla2[[#This Row],[45 AP]]</f>
        <v>8</v>
      </c>
      <c r="P799" s="2">
        <f>+Tabla2[[#This Row],[45 TOT]]+Tabla2[[#This Row],[30 TOT ]]+Tabla2[[#This Row],[15 TOT]]+Tabla2[[#This Row],[10 TOT]]</f>
        <v>39671</v>
      </c>
      <c r="Q799" s="5">
        <v>3</v>
      </c>
      <c r="R799" s="5">
        <v>0</v>
      </c>
      <c r="S799" s="5">
        <v>3</v>
      </c>
      <c r="T799" s="4"/>
      <c r="U799" s="4"/>
      <c r="V799" s="4"/>
      <c r="W799" s="4"/>
    </row>
    <row r="800" spans="1:23" x14ac:dyDescent="0.25">
      <c r="A800" s="7">
        <v>2012</v>
      </c>
      <c r="B800" s="4" t="s">
        <v>39</v>
      </c>
      <c r="C800" s="4" t="s">
        <v>29</v>
      </c>
      <c r="D800" s="5">
        <v>30376</v>
      </c>
      <c r="E800" s="1">
        <v>1020</v>
      </c>
      <c r="F800" s="5">
        <f>+Tabla2[[#This Row],[10 VEN.]]+Tabla2[[#This Row],[10 AP]]</f>
        <v>31396</v>
      </c>
      <c r="G800" s="5">
        <v>303</v>
      </c>
      <c r="H800" s="1">
        <v>32</v>
      </c>
      <c r="I800" s="5">
        <f>+Tabla2[[#This Row],[15 VEN]]+Tabla2[[#This Row],[15 AP]]</f>
        <v>335</v>
      </c>
      <c r="J800" s="5">
        <v>0</v>
      </c>
      <c r="K800" s="1">
        <v>0</v>
      </c>
      <c r="L800" s="5">
        <f>+Tabla2[[#This Row],[30 VEN.]]+Tabla2[[#This Row],[30 AP]]</f>
        <v>0</v>
      </c>
      <c r="M800" s="5">
        <v>103</v>
      </c>
      <c r="N800" s="1">
        <v>25</v>
      </c>
      <c r="O800" s="5">
        <f>+Tabla2[[#This Row],[45 VEN.]]+Tabla2[[#This Row],[45 AP]]</f>
        <v>128</v>
      </c>
      <c r="P800" s="2">
        <f>+Tabla2[[#This Row],[45 TOT]]+Tabla2[[#This Row],[30 TOT ]]+Tabla2[[#This Row],[15 TOT]]+Tabla2[[#This Row],[10 TOT]]</f>
        <v>31859</v>
      </c>
      <c r="Q800" s="5">
        <v>1153</v>
      </c>
      <c r="R800" s="5">
        <v>0</v>
      </c>
      <c r="S800" s="5">
        <v>1153</v>
      </c>
      <c r="T800" s="4"/>
      <c r="U800" s="4"/>
      <c r="V800" s="4"/>
      <c r="W800" s="4"/>
    </row>
    <row r="801" spans="1:23" x14ac:dyDescent="0.25">
      <c r="A801" s="7">
        <v>2012</v>
      </c>
      <c r="B801" s="4" t="s">
        <v>39</v>
      </c>
      <c r="C801" s="4" t="s">
        <v>9</v>
      </c>
      <c r="D801" s="5">
        <v>71047</v>
      </c>
      <c r="E801" s="1">
        <v>12479</v>
      </c>
      <c r="F801" s="5">
        <f>+Tabla2[[#This Row],[10 VEN.]]+Tabla2[[#This Row],[10 AP]]</f>
        <v>83526</v>
      </c>
      <c r="G801" s="5">
        <v>23</v>
      </c>
      <c r="H801" s="1">
        <v>121</v>
      </c>
      <c r="I801" s="5">
        <f>+Tabla2[[#This Row],[15 VEN]]+Tabla2[[#This Row],[15 AP]]</f>
        <v>144</v>
      </c>
      <c r="J801" s="5">
        <v>0</v>
      </c>
      <c r="K801" s="1">
        <v>0</v>
      </c>
      <c r="L801" s="5">
        <f>+Tabla2[[#This Row],[30 VEN.]]+Tabla2[[#This Row],[30 AP]]</f>
        <v>0</v>
      </c>
      <c r="M801" s="5">
        <v>28</v>
      </c>
      <c r="N801" s="1">
        <v>22</v>
      </c>
      <c r="O801" s="5">
        <f>+Tabla2[[#This Row],[45 VEN.]]+Tabla2[[#This Row],[45 AP]]</f>
        <v>50</v>
      </c>
      <c r="P801" s="2">
        <f>+Tabla2[[#This Row],[45 TOT]]+Tabla2[[#This Row],[30 TOT ]]+Tabla2[[#This Row],[15 TOT]]+Tabla2[[#This Row],[10 TOT]]</f>
        <v>83720</v>
      </c>
      <c r="Q801" s="5">
        <v>0</v>
      </c>
      <c r="R801" s="5">
        <v>0</v>
      </c>
      <c r="S801" s="5">
        <v>0</v>
      </c>
      <c r="T801" s="4"/>
      <c r="U801" s="4"/>
      <c r="V801" s="4"/>
      <c r="W801" s="4"/>
    </row>
    <row r="802" spans="1:23" x14ac:dyDescent="0.25">
      <c r="A802" s="7">
        <v>2012</v>
      </c>
      <c r="B802" s="4" t="s">
        <v>39</v>
      </c>
      <c r="C802" s="4" t="s">
        <v>7</v>
      </c>
      <c r="D802" s="5">
        <v>26099</v>
      </c>
      <c r="E802" s="1">
        <v>773</v>
      </c>
      <c r="F802" s="5">
        <f>+Tabla2[[#This Row],[10 VEN.]]+Tabla2[[#This Row],[10 AP]]</f>
        <v>26872</v>
      </c>
      <c r="G802" s="5">
        <v>170</v>
      </c>
      <c r="H802" s="1">
        <v>223</v>
      </c>
      <c r="I802" s="5">
        <f>+Tabla2[[#This Row],[15 VEN]]+Tabla2[[#This Row],[15 AP]]</f>
        <v>393</v>
      </c>
      <c r="J802" s="5">
        <v>0</v>
      </c>
      <c r="K802" s="1">
        <v>0</v>
      </c>
      <c r="L802" s="5">
        <f>+Tabla2[[#This Row],[30 VEN.]]+Tabla2[[#This Row],[30 AP]]</f>
        <v>0</v>
      </c>
      <c r="M802" s="5">
        <v>103</v>
      </c>
      <c r="N802" s="1">
        <v>86</v>
      </c>
      <c r="O802" s="5">
        <f>+Tabla2[[#This Row],[45 VEN.]]+Tabla2[[#This Row],[45 AP]]</f>
        <v>189</v>
      </c>
      <c r="P802" s="2">
        <f>+Tabla2[[#This Row],[45 TOT]]+Tabla2[[#This Row],[30 TOT ]]+Tabla2[[#This Row],[15 TOT]]+Tabla2[[#This Row],[10 TOT]]</f>
        <v>27454</v>
      </c>
      <c r="Q802" s="5">
        <v>927</v>
      </c>
      <c r="R802" s="5">
        <v>0</v>
      </c>
      <c r="S802" s="5">
        <v>927</v>
      </c>
      <c r="T802" s="4"/>
      <c r="U802" s="4"/>
      <c r="V802" s="4"/>
      <c r="W802" s="4"/>
    </row>
    <row r="803" spans="1:23" x14ac:dyDescent="0.25">
      <c r="A803" s="7">
        <v>2012</v>
      </c>
      <c r="B803" s="4" t="s">
        <v>39</v>
      </c>
      <c r="C803" s="4" t="s">
        <v>17</v>
      </c>
      <c r="D803" s="5">
        <v>21177</v>
      </c>
      <c r="E803" s="1">
        <v>430</v>
      </c>
      <c r="F803" s="5">
        <f>+Tabla2[[#This Row],[10 VEN.]]+Tabla2[[#This Row],[10 AP]]</f>
        <v>21607</v>
      </c>
      <c r="G803" s="5">
        <v>148</v>
      </c>
      <c r="H803" s="1">
        <v>50</v>
      </c>
      <c r="I803" s="5">
        <f>+Tabla2[[#This Row],[15 VEN]]+Tabla2[[#This Row],[15 AP]]</f>
        <v>198</v>
      </c>
      <c r="J803" s="5">
        <v>1</v>
      </c>
      <c r="K803" s="1">
        <v>14</v>
      </c>
      <c r="L803" s="5">
        <f>+Tabla2[[#This Row],[30 VEN.]]+Tabla2[[#This Row],[30 AP]]</f>
        <v>15</v>
      </c>
      <c r="M803" s="5">
        <v>7</v>
      </c>
      <c r="N803" s="1">
        <v>325</v>
      </c>
      <c r="O803" s="5">
        <f>+Tabla2[[#This Row],[45 VEN.]]+Tabla2[[#This Row],[45 AP]]</f>
        <v>332</v>
      </c>
      <c r="P803" s="2">
        <f>+Tabla2[[#This Row],[45 TOT]]+Tabla2[[#This Row],[30 TOT ]]+Tabla2[[#This Row],[15 TOT]]+Tabla2[[#This Row],[10 TOT]]</f>
        <v>22152</v>
      </c>
      <c r="Q803" s="5">
        <v>10507</v>
      </c>
      <c r="R803" s="5">
        <v>0</v>
      </c>
      <c r="S803" s="5">
        <v>10507</v>
      </c>
      <c r="T803" s="4"/>
      <c r="U803" s="4"/>
      <c r="V803" s="4"/>
      <c r="W803" s="4"/>
    </row>
    <row r="804" spans="1:23" x14ac:dyDescent="0.25">
      <c r="A804" s="7">
        <v>2012</v>
      </c>
      <c r="B804" s="4" t="s">
        <v>39</v>
      </c>
      <c r="C804" s="4" t="s">
        <v>6</v>
      </c>
      <c r="D804" s="5">
        <v>2847</v>
      </c>
      <c r="E804" s="1">
        <v>558</v>
      </c>
      <c r="F804" s="5">
        <f>+Tabla2[[#This Row],[10 VEN.]]+Tabla2[[#This Row],[10 AP]]</f>
        <v>3405</v>
      </c>
      <c r="G804" s="5">
        <v>0</v>
      </c>
      <c r="H804" s="1">
        <v>0</v>
      </c>
      <c r="I804" s="5">
        <f>+Tabla2[[#This Row],[15 VEN]]+Tabla2[[#This Row],[15 AP]]</f>
        <v>0</v>
      </c>
      <c r="J804" s="5">
        <v>0</v>
      </c>
      <c r="K804" s="1">
        <v>0</v>
      </c>
      <c r="L804" s="5">
        <f>+Tabla2[[#This Row],[30 VEN.]]+Tabla2[[#This Row],[30 AP]]</f>
        <v>0</v>
      </c>
      <c r="M804" s="5">
        <v>0</v>
      </c>
      <c r="N804" s="1">
        <v>0</v>
      </c>
      <c r="O804" s="5">
        <f>+Tabla2[[#This Row],[45 VEN.]]+Tabla2[[#This Row],[45 AP]]</f>
        <v>0</v>
      </c>
      <c r="P804" s="2">
        <f>+Tabla2[[#This Row],[45 TOT]]+Tabla2[[#This Row],[30 TOT ]]+Tabla2[[#This Row],[15 TOT]]+Tabla2[[#This Row],[10 TOT]]</f>
        <v>3405</v>
      </c>
      <c r="Q804" s="5">
        <v>407</v>
      </c>
      <c r="R804" s="5">
        <v>0</v>
      </c>
      <c r="S804" s="5">
        <v>407</v>
      </c>
      <c r="T804" s="4"/>
      <c r="U804" s="4"/>
      <c r="V804" s="4"/>
      <c r="W804" s="4"/>
    </row>
    <row r="805" spans="1:23" x14ac:dyDescent="0.25">
      <c r="A805" s="7">
        <v>2012</v>
      </c>
      <c r="B805" s="4" t="s">
        <v>39</v>
      </c>
      <c r="C805" s="4" t="s">
        <v>64</v>
      </c>
      <c r="D805" s="5">
        <v>62957</v>
      </c>
      <c r="E805" s="1">
        <v>1260</v>
      </c>
      <c r="F805" s="5">
        <f>+Tabla2[[#This Row],[10 VEN.]]+Tabla2[[#This Row],[10 AP]]</f>
        <v>64217</v>
      </c>
      <c r="G805" s="5">
        <v>0</v>
      </c>
      <c r="H805" s="1">
        <v>174</v>
      </c>
      <c r="I805" s="5">
        <f>+Tabla2[[#This Row],[15 VEN]]+Tabla2[[#This Row],[15 AP]]</f>
        <v>174</v>
      </c>
      <c r="J805" s="5">
        <v>0</v>
      </c>
      <c r="K805" s="1">
        <v>0</v>
      </c>
      <c r="L805" s="5">
        <f>+Tabla2[[#This Row],[30 VEN.]]+Tabla2[[#This Row],[30 AP]]</f>
        <v>0</v>
      </c>
      <c r="M805" s="5">
        <v>75</v>
      </c>
      <c r="N805" s="1">
        <v>39</v>
      </c>
      <c r="O805" s="5">
        <f>+Tabla2[[#This Row],[45 VEN.]]+Tabla2[[#This Row],[45 AP]]</f>
        <v>114</v>
      </c>
      <c r="P805" s="2">
        <f>+Tabla2[[#This Row],[45 TOT]]+Tabla2[[#This Row],[30 TOT ]]+Tabla2[[#This Row],[15 TOT]]+Tabla2[[#This Row],[10 TOT]]</f>
        <v>64505</v>
      </c>
      <c r="Q805" s="5">
        <v>24</v>
      </c>
      <c r="R805" s="5">
        <v>0</v>
      </c>
      <c r="S805" s="5">
        <v>24</v>
      </c>
      <c r="T805" s="4"/>
      <c r="U805" s="4"/>
      <c r="V805" s="4"/>
      <c r="W805" s="4"/>
    </row>
    <row r="806" spans="1:23" x14ac:dyDescent="0.25">
      <c r="A806" s="7">
        <v>2012</v>
      </c>
      <c r="B806" s="4" t="s">
        <v>39</v>
      </c>
      <c r="C806" s="4" t="s">
        <v>48</v>
      </c>
      <c r="D806" s="5">
        <v>114</v>
      </c>
      <c r="E806" s="1">
        <v>16</v>
      </c>
      <c r="F806" s="5">
        <f>+Tabla2[[#This Row],[10 VEN.]]+Tabla2[[#This Row],[10 AP]]</f>
        <v>130</v>
      </c>
      <c r="G806" s="5">
        <v>0</v>
      </c>
      <c r="H806" s="1">
        <v>0</v>
      </c>
      <c r="I806" s="5">
        <f>+Tabla2[[#This Row],[15 VEN]]+Tabla2[[#This Row],[15 AP]]</f>
        <v>0</v>
      </c>
      <c r="J806" s="5">
        <v>0</v>
      </c>
      <c r="K806" s="1">
        <v>0</v>
      </c>
      <c r="L806" s="5">
        <f>+Tabla2[[#This Row],[30 VEN.]]+Tabla2[[#This Row],[30 AP]]</f>
        <v>0</v>
      </c>
      <c r="M806" s="5">
        <v>142</v>
      </c>
      <c r="N806" s="1">
        <v>28</v>
      </c>
      <c r="O806" s="5">
        <f>+Tabla2[[#This Row],[45 VEN.]]+Tabla2[[#This Row],[45 AP]]</f>
        <v>170</v>
      </c>
      <c r="P806" s="2">
        <f>+Tabla2[[#This Row],[45 TOT]]+Tabla2[[#This Row],[30 TOT ]]+Tabla2[[#This Row],[15 TOT]]+Tabla2[[#This Row],[10 TOT]]</f>
        <v>300</v>
      </c>
      <c r="Q806" s="5">
        <v>0</v>
      </c>
      <c r="R806" s="5">
        <v>0</v>
      </c>
      <c r="S806" s="5">
        <v>0</v>
      </c>
      <c r="T806" s="4"/>
      <c r="U806" s="4"/>
      <c r="V806" s="4"/>
      <c r="W806" s="4"/>
    </row>
    <row r="807" spans="1:23" x14ac:dyDescent="0.25">
      <c r="A807" s="7">
        <v>2012</v>
      </c>
      <c r="B807" s="4" t="s">
        <v>40</v>
      </c>
      <c r="C807" s="4" t="s">
        <v>8</v>
      </c>
      <c r="D807" s="5">
        <v>146532</v>
      </c>
      <c r="E807" s="1">
        <v>1299</v>
      </c>
      <c r="F807" s="5">
        <f>+Tabla2[[#This Row],[10 VEN.]]+Tabla2[[#This Row],[10 AP]]</f>
        <v>147831</v>
      </c>
      <c r="G807" s="5">
        <v>112</v>
      </c>
      <c r="H807" s="1">
        <v>7</v>
      </c>
      <c r="I807" s="5">
        <f>+Tabla2[[#This Row],[15 VEN]]+Tabla2[[#This Row],[15 AP]]</f>
        <v>119</v>
      </c>
      <c r="J807" s="5">
        <v>0</v>
      </c>
      <c r="K807" s="1">
        <v>0</v>
      </c>
      <c r="L807" s="5">
        <f>+Tabla2[[#This Row],[30 VEN.]]+Tabla2[[#This Row],[30 AP]]</f>
        <v>0</v>
      </c>
      <c r="M807" s="5">
        <v>186</v>
      </c>
      <c r="N807" s="1">
        <v>15</v>
      </c>
      <c r="O807" s="5">
        <f>+Tabla2[[#This Row],[45 VEN.]]+Tabla2[[#This Row],[45 AP]]</f>
        <v>201</v>
      </c>
      <c r="P807" s="2">
        <f>+Tabla2[[#This Row],[45 TOT]]+Tabla2[[#This Row],[30 TOT ]]+Tabla2[[#This Row],[15 TOT]]+Tabla2[[#This Row],[10 TOT]]</f>
        <v>148151</v>
      </c>
      <c r="Q807" s="5">
        <v>5997</v>
      </c>
      <c r="R807" s="5">
        <v>720</v>
      </c>
      <c r="S807" s="5">
        <v>6717</v>
      </c>
      <c r="T807" s="4"/>
      <c r="U807" s="4"/>
      <c r="V807" s="4"/>
      <c r="W807" s="4"/>
    </row>
    <row r="808" spans="1:23" x14ac:dyDescent="0.25">
      <c r="A808" s="7">
        <v>2012</v>
      </c>
      <c r="B808" s="4" t="s">
        <v>40</v>
      </c>
      <c r="C808" s="4" t="s">
        <v>21</v>
      </c>
      <c r="D808" s="5">
        <v>2610</v>
      </c>
      <c r="E808" s="1">
        <v>396</v>
      </c>
      <c r="F808" s="5">
        <f>+Tabla2[[#This Row],[10 VEN.]]+Tabla2[[#This Row],[10 AP]]</f>
        <v>3006</v>
      </c>
      <c r="G808" s="5">
        <v>0</v>
      </c>
      <c r="H808" s="1">
        <v>0</v>
      </c>
      <c r="I808" s="5">
        <f>+Tabla2[[#This Row],[15 VEN]]+Tabla2[[#This Row],[15 AP]]</f>
        <v>0</v>
      </c>
      <c r="J808" s="5">
        <v>0</v>
      </c>
      <c r="K808" s="1">
        <v>0</v>
      </c>
      <c r="L808" s="5">
        <f>+Tabla2[[#This Row],[30 VEN.]]+Tabla2[[#This Row],[30 AP]]</f>
        <v>0</v>
      </c>
      <c r="M808" s="5">
        <v>0</v>
      </c>
      <c r="N808" s="1">
        <v>0</v>
      </c>
      <c r="O808" s="5">
        <f>+Tabla2[[#This Row],[45 VEN.]]+Tabla2[[#This Row],[45 AP]]</f>
        <v>0</v>
      </c>
      <c r="P808" s="2">
        <f>+Tabla2[[#This Row],[45 TOT]]+Tabla2[[#This Row],[30 TOT ]]+Tabla2[[#This Row],[15 TOT]]+Tabla2[[#This Row],[10 TOT]]</f>
        <v>3006</v>
      </c>
      <c r="Q808" s="5">
        <v>284</v>
      </c>
      <c r="R808" s="5">
        <v>69</v>
      </c>
      <c r="S808" s="5">
        <v>353</v>
      </c>
      <c r="T808" s="4"/>
      <c r="U808" s="4"/>
      <c r="V808" s="4"/>
      <c r="W808" s="4"/>
    </row>
    <row r="809" spans="1:23" x14ac:dyDescent="0.25">
      <c r="A809" s="7">
        <v>2012</v>
      </c>
      <c r="B809" s="4" t="s">
        <v>40</v>
      </c>
      <c r="C809" s="4" t="s">
        <v>30</v>
      </c>
      <c r="D809" s="5">
        <v>43159</v>
      </c>
      <c r="E809" s="1">
        <v>1083</v>
      </c>
      <c r="F809" s="5">
        <f>+Tabla2[[#This Row],[10 VEN.]]+Tabla2[[#This Row],[10 AP]]</f>
        <v>44242</v>
      </c>
      <c r="G809" s="5">
        <v>32</v>
      </c>
      <c r="H809" s="1">
        <v>74</v>
      </c>
      <c r="I809" s="5">
        <f>+Tabla2[[#This Row],[15 VEN]]+Tabla2[[#This Row],[15 AP]]</f>
        <v>106</v>
      </c>
      <c r="J809" s="5">
        <v>0</v>
      </c>
      <c r="K809" s="1">
        <v>0</v>
      </c>
      <c r="L809" s="5">
        <f>+Tabla2[[#This Row],[30 VEN.]]+Tabla2[[#This Row],[30 AP]]</f>
        <v>0</v>
      </c>
      <c r="M809" s="5">
        <v>85</v>
      </c>
      <c r="N809" s="1">
        <v>175</v>
      </c>
      <c r="O809" s="5">
        <f>+Tabla2[[#This Row],[45 VEN.]]+Tabla2[[#This Row],[45 AP]]</f>
        <v>260</v>
      </c>
      <c r="P809" s="2">
        <f>+Tabla2[[#This Row],[45 TOT]]+Tabla2[[#This Row],[30 TOT ]]+Tabla2[[#This Row],[15 TOT]]+Tabla2[[#This Row],[10 TOT]]</f>
        <v>44608</v>
      </c>
      <c r="Q809" s="5">
        <v>53</v>
      </c>
      <c r="R809" s="5">
        <v>2</v>
      </c>
      <c r="S809" s="5">
        <v>55</v>
      </c>
      <c r="T809" s="4"/>
      <c r="U809" s="4"/>
      <c r="V809" s="4"/>
      <c r="W809" s="4"/>
    </row>
    <row r="810" spans="1:23" x14ac:dyDescent="0.25">
      <c r="A810" s="7">
        <v>2012</v>
      </c>
      <c r="B810" s="4" t="s">
        <v>40</v>
      </c>
      <c r="C810" s="4" t="s">
        <v>13</v>
      </c>
      <c r="D810" s="5">
        <v>35874</v>
      </c>
      <c r="E810" s="1">
        <v>4287</v>
      </c>
      <c r="F810" s="5">
        <f>+Tabla2[[#This Row],[10 VEN.]]+Tabla2[[#This Row],[10 AP]]</f>
        <v>40161</v>
      </c>
      <c r="G810" s="5">
        <v>86</v>
      </c>
      <c r="H810" s="1">
        <v>110</v>
      </c>
      <c r="I810" s="5">
        <f>+Tabla2[[#This Row],[15 VEN]]+Tabla2[[#This Row],[15 AP]]</f>
        <v>196</v>
      </c>
      <c r="J810" s="5">
        <v>1</v>
      </c>
      <c r="K810" s="1">
        <v>1</v>
      </c>
      <c r="L810" s="5">
        <f>+Tabla2[[#This Row],[30 VEN.]]+Tabla2[[#This Row],[30 AP]]</f>
        <v>2</v>
      </c>
      <c r="M810" s="5">
        <v>26</v>
      </c>
      <c r="N810" s="1">
        <v>25</v>
      </c>
      <c r="O810" s="5">
        <f>+Tabla2[[#This Row],[45 VEN.]]+Tabla2[[#This Row],[45 AP]]</f>
        <v>51</v>
      </c>
      <c r="P810" s="2">
        <f>+Tabla2[[#This Row],[45 TOT]]+Tabla2[[#This Row],[30 TOT ]]+Tabla2[[#This Row],[15 TOT]]+Tabla2[[#This Row],[10 TOT]]</f>
        <v>40410</v>
      </c>
      <c r="Q810" s="5">
        <v>1952</v>
      </c>
      <c r="R810" s="5">
        <v>48</v>
      </c>
      <c r="S810" s="5">
        <v>2000</v>
      </c>
      <c r="T810" s="4"/>
      <c r="U810" s="4"/>
      <c r="V810" s="4"/>
      <c r="W810" s="4"/>
    </row>
    <row r="811" spans="1:23" x14ac:dyDescent="0.25">
      <c r="A811" s="7">
        <v>2012</v>
      </c>
      <c r="B811" s="4" t="s">
        <v>40</v>
      </c>
      <c r="C811" s="4" t="s">
        <v>18</v>
      </c>
      <c r="D811" s="5">
        <v>168391</v>
      </c>
      <c r="E811" s="1">
        <v>4667</v>
      </c>
      <c r="F811" s="5">
        <f>+Tabla2[[#This Row],[10 VEN.]]+Tabla2[[#This Row],[10 AP]]</f>
        <v>173058</v>
      </c>
      <c r="G811" s="5">
        <v>0</v>
      </c>
      <c r="H811" s="1">
        <v>0</v>
      </c>
      <c r="I811" s="5">
        <f>+Tabla2[[#This Row],[15 VEN]]+Tabla2[[#This Row],[15 AP]]</f>
        <v>0</v>
      </c>
      <c r="J811" s="5">
        <v>0</v>
      </c>
      <c r="K811" s="1">
        <v>0</v>
      </c>
      <c r="L811" s="5">
        <f>+Tabla2[[#This Row],[30 VEN.]]+Tabla2[[#This Row],[30 AP]]</f>
        <v>0</v>
      </c>
      <c r="M811" s="5">
        <v>25</v>
      </c>
      <c r="N811" s="1">
        <v>0</v>
      </c>
      <c r="O811" s="5">
        <f>+Tabla2[[#This Row],[45 VEN.]]+Tabla2[[#This Row],[45 AP]]</f>
        <v>25</v>
      </c>
      <c r="P811" s="2">
        <f>+Tabla2[[#This Row],[45 TOT]]+Tabla2[[#This Row],[30 TOT ]]+Tabla2[[#This Row],[15 TOT]]+Tabla2[[#This Row],[10 TOT]]</f>
        <v>173083</v>
      </c>
      <c r="Q811" s="5">
        <v>0</v>
      </c>
      <c r="R811" s="5">
        <v>0</v>
      </c>
      <c r="S811" s="5">
        <v>0</v>
      </c>
      <c r="T811" s="4"/>
      <c r="U811" s="4"/>
      <c r="V811" s="4"/>
      <c r="W811" s="4"/>
    </row>
    <row r="812" spans="1:23" x14ac:dyDescent="0.25">
      <c r="A812" s="7">
        <v>2012</v>
      </c>
      <c r="B812" s="4" t="s">
        <v>40</v>
      </c>
      <c r="C812" s="4" t="s">
        <v>27</v>
      </c>
      <c r="D812" s="5">
        <v>61801</v>
      </c>
      <c r="E812" s="1">
        <v>9305</v>
      </c>
      <c r="F812" s="5">
        <f>+Tabla2[[#This Row],[10 VEN.]]+Tabla2[[#This Row],[10 AP]]</f>
        <v>71106</v>
      </c>
      <c r="G812" s="5">
        <v>359</v>
      </c>
      <c r="H812" s="1">
        <v>267</v>
      </c>
      <c r="I812" s="5">
        <f>+Tabla2[[#This Row],[15 VEN]]+Tabla2[[#This Row],[15 AP]]</f>
        <v>626</v>
      </c>
      <c r="J812" s="5">
        <v>0</v>
      </c>
      <c r="K812" s="1">
        <v>0</v>
      </c>
      <c r="L812" s="5">
        <f>+Tabla2[[#This Row],[30 VEN.]]+Tabla2[[#This Row],[30 AP]]</f>
        <v>0</v>
      </c>
      <c r="M812" s="5">
        <v>94</v>
      </c>
      <c r="N812" s="1">
        <v>16</v>
      </c>
      <c r="O812" s="5">
        <f>+Tabla2[[#This Row],[45 VEN.]]+Tabla2[[#This Row],[45 AP]]</f>
        <v>110</v>
      </c>
      <c r="P812" s="2">
        <f>+Tabla2[[#This Row],[45 TOT]]+Tabla2[[#This Row],[30 TOT ]]+Tabla2[[#This Row],[15 TOT]]+Tabla2[[#This Row],[10 TOT]]</f>
        <v>71842</v>
      </c>
      <c r="Q812" s="5">
        <v>325</v>
      </c>
      <c r="R812" s="5">
        <v>19</v>
      </c>
      <c r="S812" s="5">
        <v>344</v>
      </c>
      <c r="T812" s="4"/>
      <c r="U812" s="4"/>
      <c r="V812" s="4"/>
      <c r="W812" s="4"/>
    </row>
    <row r="813" spans="1:23" x14ac:dyDescent="0.25">
      <c r="A813" s="7">
        <v>2012</v>
      </c>
      <c r="B813" s="4" t="s">
        <v>40</v>
      </c>
      <c r="C813" s="4" t="s">
        <v>5</v>
      </c>
      <c r="D813" s="5">
        <v>68279</v>
      </c>
      <c r="E813" s="1">
        <v>29410</v>
      </c>
      <c r="F813" s="5">
        <f>+Tabla2[[#This Row],[10 VEN.]]+Tabla2[[#This Row],[10 AP]]</f>
        <v>97689</v>
      </c>
      <c r="G813" s="5">
        <v>71</v>
      </c>
      <c r="H813" s="1">
        <v>191</v>
      </c>
      <c r="I813" s="5">
        <f>+Tabla2[[#This Row],[15 VEN]]+Tabla2[[#This Row],[15 AP]]</f>
        <v>262</v>
      </c>
      <c r="J813" s="5">
        <v>0</v>
      </c>
      <c r="K813" s="1">
        <v>0</v>
      </c>
      <c r="L813" s="5">
        <f>+Tabla2[[#This Row],[30 VEN.]]+Tabla2[[#This Row],[30 AP]]</f>
        <v>0</v>
      </c>
      <c r="M813" s="5">
        <v>167</v>
      </c>
      <c r="N813" s="1">
        <v>89</v>
      </c>
      <c r="O813" s="5">
        <f>+Tabla2[[#This Row],[45 VEN.]]+Tabla2[[#This Row],[45 AP]]</f>
        <v>256</v>
      </c>
      <c r="P813" s="2">
        <f>+Tabla2[[#This Row],[45 TOT]]+Tabla2[[#This Row],[30 TOT ]]+Tabla2[[#This Row],[15 TOT]]+Tabla2[[#This Row],[10 TOT]]</f>
        <v>98207</v>
      </c>
      <c r="Q813" s="5">
        <v>362</v>
      </c>
      <c r="R813" s="5">
        <v>276</v>
      </c>
      <c r="S813" s="5">
        <v>638</v>
      </c>
      <c r="T813" s="4"/>
      <c r="U813" s="4"/>
      <c r="V813" s="4"/>
      <c r="W813" s="4"/>
    </row>
    <row r="814" spans="1:23" x14ac:dyDescent="0.25">
      <c r="A814" s="7">
        <v>2012</v>
      </c>
      <c r="B814" s="4" t="s">
        <v>40</v>
      </c>
      <c r="C814" s="4" t="s">
        <v>9</v>
      </c>
      <c r="D814" s="5">
        <v>145533</v>
      </c>
      <c r="E814" s="1">
        <v>21839</v>
      </c>
      <c r="F814" s="5">
        <f>+Tabla2[[#This Row],[10 VEN.]]+Tabla2[[#This Row],[10 AP]]</f>
        <v>167372</v>
      </c>
      <c r="G814" s="5">
        <v>80</v>
      </c>
      <c r="H814" s="1">
        <v>218</v>
      </c>
      <c r="I814" s="5">
        <f>+Tabla2[[#This Row],[15 VEN]]+Tabla2[[#This Row],[15 AP]]</f>
        <v>298</v>
      </c>
      <c r="J814" s="5">
        <v>0</v>
      </c>
      <c r="K814" s="1">
        <v>0</v>
      </c>
      <c r="L814" s="5">
        <f>+Tabla2[[#This Row],[30 VEN.]]+Tabla2[[#This Row],[30 AP]]</f>
        <v>0</v>
      </c>
      <c r="M814" s="5">
        <v>103</v>
      </c>
      <c r="N814" s="1">
        <v>7</v>
      </c>
      <c r="O814" s="5">
        <f>+Tabla2[[#This Row],[45 VEN.]]+Tabla2[[#This Row],[45 AP]]</f>
        <v>110</v>
      </c>
      <c r="P814" s="2">
        <f>+Tabla2[[#This Row],[45 TOT]]+Tabla2[[#This Row],[30 TOT ]]+Tabla2[[#This Row],[15 TOT]]+Tabla2[[#This Row],[10 TOT]]</f>
        <v>167780</v>
      </c>
      <c r="Q814" s="5">
        <v>0</v>
      </c>
      <c r="R814" s="5">
        <v>1</v>
      </c>
      <c r="S814" s="5">
        <v>1</v>
      </c>
      <c r="T814" s="4"/>
      <c r="U814" s="4"/>
      <c r="V814" s="4"/>
      <c r="W814" s="4"/>
    </row>
    <row r="815" spans="1:23" x14ac:dyDescent="0.25">
      <c r="A815" s="7">
        <v>2012</v>
      </c>
      <c r="B815" s="4" t="s">
        <v>40</v>
      </c>
      <c r="C815" s="4" t="s">
        <v>15</v>
      </c>
      <c r="D815" s="5">
        <v>22093</v>
      </c>
      <c r="E815" s="1">
        <v>16961</v>
      </c>
      <c r="F815" s="5">
        <f>+Tabla2[[#This Row],[10 VEN.]]+Tabla2[[#This Row],[10 AP]]</f>
        <v>39054</v>
      </c>
      <c r="G815" s="5">
        <v>37</v>
      </c>
      <c r="H815" s="1">
        <v>93</v>
      </c>
      <c r="I815" s="5">
        <f>+Tabla2[[#This Row],[15 VEN]]+Tabla2[[#This Row],[15 AP]]</f>
        <v>130</v>
      </c>
      <c r="J815" s="5">
        <v>0</v>
      </c>
      <c r="K815" s="1">
        <v>0</v>
      </c>
      <c r="L815" s="5">
        <f>+Tabla2[[#This Row],[30 VEN.]]+Tabla2[[#This Row],[30 AP]]</f>
        <v>0</v>
      </c>
      <c r="M815" s="5">
        <v>5</v>
      </c>
      <c r="N815" s="1">
        <v>10</v>
      </c>
      <c r="O815" s="5">
        <f>+Tabla2[[#This Row],[45 VEN.]]+Tabla2[[#This Row],[45 AP]]</f>
        <v>15</v>
      </c>
      <c r="P815" s="2">
        <f>+Tabla2[[#This Row],[45 TOT]]+Tabla2[[#This Row],[30 TOT ]]+Tabla2[[#This Row],[15 TOT]]+Tabla2[[#This Row],[10 TOT]]</f>
        <v>39199</v>
      </c>
      <c r="Q815" s="5">
        <v>2097</v>
      </c>
      <c r="R815" s="5">
        <v>424</v>
      </c>
      <c r="S815" s="5">
        <v>2521</v>
      </c>
      <c r="T815" s="4"/>
      <c r="U815" s="4"/>
      <c r="V815" s="4"/>
      <c r="W815" s="4"/>
    </row>
    <row r="816" spans="1:23" x14ac:dyDescent="0.25">
      <c r="A816" s="7">
        <v>2012</v>
      </c>
      <c r="B816" s="4" t="s">
        <v>40</v>
      </c>
      <c r="C816" s="4" t="s">
        <v>7</v>
      </c>
      <c r="D816" s="5">
        <v>170064</v>
      </c>
      <c r="E816" s="1">
        <v>2976</v>
      </c>
      <c r="F816" s="5">
        <f>+Tabla2[[#This Row],[10 VEN.]]+Tabla2[[#This Row],[10 AP]]</f>
        <v>173040</v>
      </c>
      <c r="G816" s="5">
        <v>0</v>
      </c>
      <c r="H816" s="1">
        <v>17</v>
      </c>
      <c r="I816" s="5">
        <f>+Tabla2[[#This Row],[15 VEN]]+Tabla2[[#This Row],[15 AP]]</f>
        <v>17</v>
      </c>
      <c r="J816" s="5">
        <v>0</v>
      </c>
      <c r="K816" s="1">
        <v>0</v>
      </c>
      <c r="L816" s="5">
        <f>+Tabla2[[#This Row],[30 VEN.]]+Tabla2[[#This Row],[30 AP]]</f>
        <v>0</v>
      </c>
      <c r="M816" s="5">
        <v>136</v>
      </c>
      <c r="N816" s="1">
        <v>112</v>
      </c>
      <c r="O816" s="5">
        <f>+Tabla2[[#This Row],[45 VEN.]]+Tabla2[[#This Row],[45 AP]]</f>
        <v>248</v>
      </c>
      <c r="P816" s="2">
        <f>+Tabla2[[#This Row],[45 TOT]]+Tabla2[[#This Row],[30 TOT ]]+Tabla2[[#This Row],[15 TOT]]+Tabla2[[#This Row],[10 TOT]]</f>
        <v>173305</v>
      </c>
      <c r="Q816" s="5">
        <v>7626</v>
      </c>
      <c r="R816" s="5">
        <v>637</v>
      </c>
      <c r="S816" s="5">
        <v>8263</v>
      </c>
      <c r="T816" s="4"/>
      <c r="U816" s="4"/>
      <c r="V816" s="4"/>
      <c r="W816" s="4"/>
    </row>
    <row r="817" spans="1:23" x14ac:dyDescent="0.25">
      <c r="A817" s="7">
        <v>2012</v>
      </c>
      <c r="B817" s="4" t="s">
        <v>40</v>
      </c>
      <c r="C817" s="4" t="s">
        <v>17</v>
      </c>
      <c r="D817" s="5">
        <v>64406</v>
      </c>
      <c r="E817" s="1">
        <v>5070</v>
      </c>
      <c r="F817" s="5">
        <f>+Tabla2[[#This Row],[10 VEN.]]+Tabla2[[#This Row],[10 AP]]</f>
        <v>69476</v>
      </c>
      <c r="G817" s="5">
        <v>85</v>
      </c>
      <c r="H817" s="1">
        <v>265</v>
      </c>
      <c r="I817" s="5">
        <f>+Tabla2[[#This Row],[15 VEN]]+Tabla2[[#This Row],[15 AP]]</f>
        <v>350</v>
      </c>
      <c r="J817" s="5">
        <v>0</v>
      </c>
      <c r="K817" s="1">
        <v>0</v>
      </c>
      <c r="L817" s="5">
        <f>+Tabla2[[#This Row],[30 VEN.]]+Tabla2[[#This Row],[30 AP]]</f>
        <v>0</v>
      </c>
      <c r="M817" s="5">
        <v>41</v>
      </c>
      <c r="N817" s="1">
        <v>184</v>
      </c>
      <c r="O817" s="5">
        <f>+Tabla2[[#This Row],[45 VEN.]]+Tabla2[[#This Row],[45 AP]]</f>
        <v>225</v>
      </c>
      <c r="P817" s="2">
        <f>+Tabla2[[#This Row],[45 TOT]]+Tabla2[[#This Row],[30 TOT ]]+Tabla2[[#This Row],[15 TOT]]+Tabla2[[#This Row],[10 TOT]]</f>
        <v>70051</v>
      </c>
      <c r="Q817" s="5">
        <v>816</v>
      </c>
      <c r="R817" s="5">
        <v>77</v>
      </c>
      <c r="S817" s="5">
        <v>893</v>
      </c>
      <c r="T817" s="4"/>
      <c r="U817" s="4"/>
      <c r="V817" s="4"/>
      <c r="W817" s="4"/>
    </row>
    <row r="818" spans="1:23" x14ac:dyDescent="0.25">
      <c r="A818" s="7">
        <v>2012</v>
      </c>
      <c r="B818" s="4" t="s">
        <v>40</v>
      </c>
      <c r="C818" s="4" t="s">
        <v>6</v>
      </c>
      <c r="D818" s="5">
        <v>156554</v>
      </c>
      <c r="E818" s="1">
        <v>5367</v>
      </c>
      <c r="F818" s="5">
        <f>+Tabla2[[#This Row],[10 VEN.]]+Tabla2[[#This Row],[10 AP]]</f>
        <v>161921</v>
      </c>
      <c r="G818" s="5">
        <v>111</v>
      </c>
      <c r="H818" s="1">
        <v>174</v>
      </c>
      <c r="I818" s="5">
        <f>+Tabla2[[#This Row],[15 VEN]]+Tabla2[[#This Row],[15 AP]]</f>
        <v>285</v>
      </c>
      <c r="J818" s="5">
        <v>0</v>
      </c>
      <c r="K818" s="1">
        <v>0</v>
      </c>
      <c r="L818" s="5">
        <f>+Tabla2[[#This Row],[30 VEN.]]+Tabla2[[#This Row],[30 AP]]</f>
        <v>0</v>
      </c>
      <c r="M818" s="5">
        <v>53</v>
      </c>
      <c r="N818" s="1">
        <v>29</v>
      </c>
      <c r="O818" s="5">
        <f>+Tabla2[[#This Row],[45 VEN.]]+Tabla2[[#This Row],[45 AP]]</f>
        <v>82</v>
      </c>
      <c r="P818" s="2">
        <f>+Tabla2[[#This Row],[45 TOT]]+Tabla2[[#This Row],[30 TOT ]]+Tabla2[[#This Row],[15 TOT]]+Tabla2[[#This Row],[10 TOT]]</f>
        <v>162288</v>
      </c>
      <c r="Q818" s="5">
        <v>3090</v>
      </c>
      <c r="R818" s="5">
        <v>530</v>
      </c>
      <c r="S818" s="5">
        <v>3620</v>
      </c>
      <c r="T818" s="4"/>
      <c r="U818" s="4"/>
      <c r="V818" s="4"/>
      <c r="W818" s="4"/>
    </row>
    <row r="819" spans="1:23" x14ac:dyDescent="0.25">
      <c r="A819" s="7">
        <v>2012</v>
      </c>
      <c r="B819" s="4" t="s">
        <v>40</v>
      </c>
      <c r="C819" s="4" t="s">
        <v>64</v>
      </c>
      <c r="D819" s="5">
        <v>206876</v>
      </c>
      <c r="E819" s="1">
        <v>1779</v>
      </c>
      <c r="F819" s="5">
        <f>+Tabla2[[#This Row],[10 VEN.]]+Tabla2[[#This Row],[10 AP]]</f>
        <v>208655</v>
      </c>
      <c r="G819" s="5">
        <v>179</v>
      </c>
      <c r="H819" s="1">
        <v>226</v>
      </c>
      <c r="I819" s="5">
        <f>+Tabla2[[#This Row],[15 VEN]]+Tabla2[[#This Row],[15 AP]]</f>
        <v>405</v>
      </c>
      <c r="J819" s="5">
        <v>0</v>
      </c>
      <c r="K819" s="1">
        <v>1</v>
      </c>
      <c r="L819" s="5">
        <f>+Tabla2[[#This Row],[30 VEN.]]+Tabla2[[#This Row],[30 AP]]</f>
        <v>1</v>
      </c>
      <c r="M819" s="5">
        <v>218</v>
      </c>
      <c r="N819" s="1">
        <v>57</v>
      </c>
      <c r="O819" s="5">
        <f>+Tabla2[[#This Row],[45 VEN.]]+Tabla2[[#This Row],[45 AP]]</f>
        <v>275</v>
      </c>
      <c r="P819" s="2">
        <f>+Tabla2[[#This Row],[45 TOT]]+Tabla2[[#This Row],[30 TOT ]]+Tabla2[[#This Row],[15 TOT]]+Tabla2[[#This Row],[10 TOT]]</f>
        <v>209336</v>
      </c>
      <c r="Q819" s="5">
        <v>279</v>
      </c>
      <c r="R819" s="5">
        <v>0</v>
      </c>
      <c r="S819" s="5">
        <v>279</v>
      </c>
      <c r="T819" s="4"/>
      <c r="U819" s="4"/>
      <c r="V819" s="4"/>
      <c r="W819" s="4"/>
    </row>
    <row r="820" spans="1:23" x14ac:dyDescent="0.25">
      <c r="A820" s="7">
        <v>2012</v>
      </c>
      <c r="B820" s="4" t="s">
        <v>40</v>
      </c>
      <c r="C820" s="4" t="s">
        <v>23</v>
      </c>
      <c r="D820" s="5">
        <v>0</v>
      </c>
      <c r="E820" s="1">
        <v>0</v>
      </c>
      <c r="F820" s="5">
        <f>+Tabla2[[#This Row],[10 VEN.]]+Tabla2[[#This Row],[10 AP]]</f>
        <v>0</v>
      </c>
      <c r="G820" s="5">
        <v>0</v>
      </c>
      <c r="H820" s="1">
        <v>0</v>
      </c>
      <c r="I820" s="5">
        <f>+Tabla2[[#This Row],[15 VEN]]+Tabla2[[#This Row],[15 AP]]</f>
        <v>0</v>
      </c>
      <c r="J820" s="5">
        <v>0</v>
      </c>
      <c r="K820" s="1">
        <v>0</v>
      </c>
      <c r="L820" s="5">
        <f>+Tabla2[[#This Row],[30 VEN.]]+Tabla2[[#This Row],[30 AP]]</f>
        <v>0</v>
      </c>
      <c r="M820" s="5">
        <v>148</v>
      </c>
      <c r="N820" s="1">
        <v>0</v>
      </c>
      <c r="O820" s="5">
        <f>+Tabla2[[#This Row],[45 VEN.]]+Tabla2[[#This Row],[45 AP]]</f>
        <v>148</v>
      </c>
      <c r="P820" s="2">
        <f>+Tabla2[[#This Row],[45 TOT]]+Tabla2[[#This Row],[30 TOT ]]+Tabla2[[#This Row],[15 TOT]]+Tabla2[[#This Row],[10 TOT]]</f>
        <v>148</v>
      </c>
      <c r="Q820" s="5">
        <v>0</v>
      </c>
      <c r="R820" s="5">
        <v>0</v>
      </c>
      <c r="S820" s="5">
        <v>0</v>
      </c>
      <c r="T820" s="4"/>
      <c r="U820" s="4"/>
      <c r="V820" s="4"/>
      <c r="W820" s="4"/>
    </row>
    <row r="821" spans="1:23" x14ac:dyDescent="0.25">
      <c r="A821" s="7">
        <v>2012</v>
      </c>
      <c r="B821" s="4" t="s">
        <v>41</v>
      </c>
      <c r="C821" s="4" t="s">
        <v>8</v>
      </c>
      <c r="D821" s="5">
        <v>43116</v>
      </c>
      <c r="E821" s="1">
        <v>2200</v>
      </c>
      <c r="F821" s="5">
        <f>+Tabla2[[#This Row],[10 VEN.]]+Tabla2[[#This Row],[10 AP]]</f>
        <v>45316</v>
      </c>
      <c r="G821" s="5">
        <v>181</v>
      </c>
      <c r="H821" s="1">
        <v>114</v>
      </c>
      <c r="I821" s="5">
        <f>+Tabla2[[#This Row],[15 VEN]]+Tabla2[[#This Row],[15 AP]]</f>
        <v>295</v>
      </c>
      <c r="J821" s="5">
        <v>0</v>
      </c>
      <c r="K821" s="1">
        <v>0</v>
      </c>
      <c r="L821" s="5">
        <f>+Tabla2[[#This Row],[30 VEN.]]+Tabla2[[#This Row],[30 AP]]</f>
        <v>0</v>
      </c>
      <c r="M821" s="5">
        <v>5</v>
      </c>
      <c r="N821" s="1">
        <v>10</v>
      </c>
      <c r="O821" s="5">
        <f>+Tabla2[[#This Row],[45 VEN.]]+Tabla2[[#This Row],[45 AP]]</f>
        <v>15</v>
      </c>
      <c r="P821" s="2">
        <f>+Tabla2[[#This Row],[45 TOT]]+Tabla2[[#This Row],[30 TOT ]]+Tabla2[[#This Row],[15 TOT]]+Tabla2[[#This Row],[10 TOT]]</f>
        <v>45626</v>
      </c>
      <c r="Q821" s="5">
        <v>6006</v>
      </c>
      <c r="R821" s="5">
        <v>59</v>
      </c>
      <c r="S821" s="5">
        <v>6065</v>
      </c>
      <c r="T821" s="4"/>
      <c r="U821" s="4"/>
      <c r="V821" s="4"/>
      <c r="W821" s="4"/>
    </row>
    <row r="822" spans="1:23" x14ac:dyDescent="0.25">
      <c r="A822" s="7">
        <v>2012</v>
      </c>
      <c r="B822" s="4" t="s">
        <v>41</v>
      </c>
      <c r="C822" s="4" t="s">
        <v>27</v>
      </c>
      <c r="D822" s="5">
        <v>218631</v>
      </c>
      <c r="E822" s="1">
        <v>11072</v>
      </c>
      <c r="F822" s="5">
        <f>+Tabla2[[#This Row],[10 VEN.]]+Tabla2[[#This Row],[10 AP]]</f>
        <v>229703</v>
      </c>
      <c r="G822" s="5">
        <v>641</v>
      </c>
      <c r="H822" s="1">
        <v>147</v>
      </c>
      <c r="I822" s="5">
        <f>+Tabla2[[#This Row],[15 VEN]]+Tabla2[[#This Row],[15 AP]]</f>
        <v>788</v>
      </c>
      <c r="J822" s="5">
        <v>0</v>
      </c>
      <c r="K822" s="1">
        <v>0</v>
      </c>
      <c r="L822" s="5">
        <f>+Tabla2[[#This Row],[30 VEN.]]+Tabla2[[#This Row],[30 AP]]</f>
        <v>0</v>
      </c>
      <c r="M822" s="5">
        <v>85</v>
      </c>
      <c r="N822" s="1">
        <v>8</v>
      </c>
      <c r="O822" s="5">
        <f>+Tabla2[[#This Row],[45 VEN.]]+Tabla2[[#This Row],[45 AP]]</f>
        <v>93</v>
      </c>
      <c r="P822" s="2">
        <f>+Tabla2[[#This Row],[45 TOT]]+Tabla2[[#This Row],[30 TOT ]]+Tabla2[[#This Row],[15 TOT]]+Tabla2[[#This Row],[10 TOT]]</f>
        <v>230584</v>
      </c>
      <c r="Q822" s="5">
        <v>1547</v>
      </c>
      <c r="R822" s="5">
        <v>691</v>
      </c>
      <c r="S822" s="5">
        <v>2238</v>
      </c>
      <c r="T822" s="4"/>
      <c r="U822" s="4"/>
      <c r="V822" s="4"/>
      <c r="W822" s="4"/>
    </row>
    <row r="823" spans="1:23" x14ac:dyDescent="0.25">
      <c r="A823" s="7">
        <v>2012</v>
      </c>
      <c r="B823" s="4" t="s">
        <v>41</v>
      </c>
      <c r="C823" s="4" t="s">
        <v>9</v>
      </c>
      <c r="D823" s="5">
        <v>105213</v>
      </c>
      <c r="E823" s="1">
        <v>16171</v>
      </c>
      <c r="F823" s="5">
        <f>+Tabla2[[#This Row],[10 VEN.]]+Tabla2[[#This Row],[10 AP]]</f>
        <v>121384</v>
      </c>
      <c r="G823" s="5">
        <v>228</v>
      </c>
      <c r="H823" s="1">
        <v>320</v>
      </c>
      <c r="I823" s="5">
        <f>+Tabla2[[#This Row],[15 VEN]]+Tabla2[[#This Row],[15 AP]]</f>
        <v>548</v>
      </c>
      <c r="J823" s="5">
        <v>0</v>
      </c>
      <c r="K823" s="1">
        <v>0</v>
      </c>
      <c r="L823" s="5">
        <f>+Tabla2[[#This Row],[30 VEN.]]+Tabla2[[#This Row],[30 AP]]</f>
        <v>0</v>
      </c>
      <c r="M823" s="5">
        <v>16</v>
      </c>
      <c r="N823" s="1">
        <v>10</v>
      </c>
      <c r="O823" s="5">
        <f>+Tabla2[[#This Row],[45 VEN.]]+Tabla2[[#This Row],[45 AP]]</f>
        <v>26</v>
      </c>
      <c r="P823" s="2">
        <f>+Tabla2[[#This Row],[45 TOT]]+Tabla2[[#This Row],[30 TOT ]]+Tabla2[[#This Row],[15 TOT]]+Tabla2[[#This Row],[10 TOT]]</f>
        <v>121958</v>
      </c>
      <c r="Q823" s="5">
        <v>370</v>
      </c>
      <c r="R823" s="5">
        <v>0</v>
      </c>
      <c r="S823" s="5">
        <v>370</v>
      </c>
      <c r="T823" s="4"/>
      <c r="U823" s="4"/>
      <c r="V823" s="4"/>
      <c r="W823" s="4"/>
    </row>
    <row r="824" spans="1:23" x14ac:dyDescent="0.25">
      <c r="A824" s="7">
        <v>2012</v>
      </c>
      <c r="B824" s="4" t="s">
        <v>41</v>
      </c>
      <c r="C824" s="4" t="s">
        <v>25</v>
      </c>
      <c r="D824" s="5">
        <v>11789</v>
      </c>
      <c r="E824" s="1">
        <v>7757</v>
      </c>
      <c r="F824" s="5">
        <f>+Tabla2[[#This Row],[10 VEN.]]+Tabla2[[#This Row],[10 AP]]</f>
        <v>19546</v>
      </c>
      <c r="G824" s="5">
        <v>73</v>
      </c>
      <c r="H824" s="1">
        <v>147</v>
      </c>
      <c r="I824" s="5">
        <f>+Tabla2[[#This Row],[15 VEN]]+Tabla2[[#This Row],[15 AP]]</f>
        <v>220</v>
      </c>
      <c r="J824" s="5">
        <v>0</v>
      </c>
      <c r="K824" s="1">
        <v>0</v>
      </c>
      <c r="L824" s="5">
        <f>+Tabla2[[#This Row],[30 VEN.]]+Tabla2[[#This Row],[30 AP]]</f>
        <v>0</v>
      </c>
      <c r="M824" s="5">
        <v>221</v>
      </c>
      <c r="N824" s="1">
        <v>1</v>
      </c>
      <c r="O824" s="5">
        <f>+Tabla2[[#This Row],[45 VEN.]]+Tabla2[[#This Row],[45 AP]]</f>
        <v>222</v>
      </c>
      <c r="P824" s="2">
        <f>+Tabla2[[#This Row],[45 TOT]]+Tabla2[[#This Row],[30 TOT ]]+Tabla2[[#This Row],[15 TOT]]+Tabla2[[#This Row],[10 TOT]]</f>
        <v>19988</v>
      </c>
      <c r="Q824" s="5">
        <v>48</v>
      </c>
      <c r="R824" s="5">
        <v>180</v>
      </c>
      <c r="S824" s="5">
        <v>228</v>
      </c>
      <c r="T824" s="4"/>
      <c r="U824" s="4"/>
      <c r="V824" s="4"/>
      <c r="W824" s="4"/>
    </row>
    <row r="825" spans="1:23" x14ac:dyDescent="0.25">
      <c r="A825" s="7">
        <v>2012</v>
      </c>
      <c r="B825" s="4" t="s">
        <v>41</v>
      </c>
      <c r="C825" s="4" t="s">
        <v>31</v>
      </c>
      <c r="D825" s="5">
        <v>73241</v>
      </c>
      <c r="E825" s="1">
        <v>3243</v>
      </c>
      <c r="F825" s="5">
        <f>+Tabla2[[#This Row],[10 VEN.]]+Tabla2[[#This Row],[10 AP]]</f>
        <v>76484</v>
      </c>
      <c r="G825" s="5">
        <v>648</v>
      </c>
      <c r="H825" s="1">
        <v>943</v>
      </c>
      <c r="I825" s="5">
        <f>+Tabla2[[#This Row],[15 VEN]]+Tabla2[[#This Row],[15 AP]]</f>
        <v>1591</v>
      </c>
      <c r="J825" s="5">
        <v>0</v>
      </c>
      <c r="K825" s="1">
        <v>0</v>
      </c>
      <c r="L825" s="5">
        <f>+Tabla2[[#This Row],[30 VEN.]]+Tabla2[[#This Row],[30 AP]]</f>
        <v>0</v>
      </c>
      <c r="M825" s="5">
        <v>32</v>
      </c>
      <c r="N825" s="1">
        <v>63</v>
      </c>
      <c r="O825" s="5">
        <f>+Tabla2[[#This Row],[45 VEN.]]+Tabla2[[#This Row],[45 AP]]</f>
        <v>95</v>
      </c>
      <c r="P825" s="2">
        <f>+Tabla2[[#This Row],[45 TOT]]+Tabla2[[#This Row],[30 TOT ]]+Tabla2[[#This Row],[15 TOT]]+Tabla2[[#This Row],[10 TOT]]</f>
        <v>78170</v>
      </c>
      <c r="Q825" s="5">
        <v>352</v>
      </c>
      <c r="R825" s="5">
        <v>44</v>
      </c>
      <c r="S825" s="5">
        <v>396</v>
      </c>
      <c r="T825" s="4"/>
      <c r="U825" s="4"/>
      <c r="V825" s="4"/>
      <c r="W825" s="4"/>
    </row>
    <row r="826" spans="1:23" x14ac:dyDescent="0.25">
      <c r="A826" s="7">
        <v>2012</v>
      </c>
      <c r="B826" s="4" t="s">
        <v>41</v>
      </c>
      <c r="C826" s="4" t="s">
        <v>7</v>
      </c>
      <c r="D826" s="5">
        <v>115531</v>
      </c>
      <c r="E826" s="1">
        <v>3058</v>
      </c>
      <c r="F826" s="5">
        <f>+Tabla2[[#This Row],[10 VEN.]]+Tabla2[[#This Row],[10 AP]]</f>
        <v>118589</v>
      </c>
      <c r="G826" s="5">
        <v>669</v>
      </c>
      <c r="H826" s="1">
        <v>357</v>
      </c>
      <c r="I826" s="5">
        <f>+Tabla2[[#This Row],[15 VEN]]+Tabla2[[#This Row],[15 AP]]</f>
        <v>1026</v>
      </c>
      <c r="J826" s="5">
        <v>0</v>
      </c>
      <c r="K826" s="1">
        <v>1</v>
      </c>
      <c r="L826" s="5">
        <f>+Tabla2[[#This Row],[30 VEN.]]+Tabla2[[#This Row],[30 AP]]</f>
        <v>1</v>
      </c>
      <c r="M826" s="5">
        <v>523</v>
      </c>
      <c r="N826" s="1">
        <v>57</v>
      </c>
      <c r="O826" s="5">
        <f>+Tabla2[[#This Row],[45 VEN.]]+Tabla2[[#This Row],[45 AP]]</f>
        <v>580</v>
      </c>
      <c r="P826" s="2">
        <f>+Tabla2[[#This Row],[45 TOT]]+Tabla2[[#This Row],[30 TOT ]]+Tabla2[[#This Row],[15 TOT]]+Tabla2[[#This Row],[10 TOT]]</f>
        <v>120196</v>
      </c>
      <c r="Q826" s="5">
        <v>944</v>
      </c>
      <c r="R826" s="5">
        <v>41</v>
      </c>
      <c r="S826" s="5">
        <v>985</v>
      </c>
      <c r="T826" s="4"/>
      <c r="U826" s="4"/>
      <c r="V826" s="4"/>
      <c r="W826" s="4"/>
    </row>
    <row r="827" spans="1:23" x14ac:dyDescent="0.25">
      <c r="A827" s="7">
        <v>2012</v>
      </c>
      <c r="B827" s="4" t="s">
        <v>41</v>
      </c>
      <c r="C827" s="4" t="s">
        <v>32</v>
      </c>
      <c r="D827" s="5">
        <v>27556</v>
      </c>
      <c r="E827" s="1">
        <v>3958</v>
      </c>
      <c r="F827" s="5">
        <f>+Tabla2[[#This Row],[10 VEN.]]+Tabla2[[#This Row],[10 AP]]</f>
        <v>31514</v>
      </c>
      <c r="G827" s="5">
        <v>539</v>
      </c>
      <c r="H827" s="1">
        <v>322</v>
      </c>
      <c r="I827" s="5">
        <f>+Tabla2[[#This Row],[15 VEN]]+Tabla2[[#This Row],[15 AP]]</f>
        <v>861</v>
      </c>
      <c r="J827" s="5">
        <v>0</v>
      </c>
      <c r="K827" s="1">
        <v>1</v>
      </c>
      <c r="L827" s="5">
        <f>+Tabla2[[#This Row],[30 VEN.]]+Tabla2[[#This Row],[30 AP]]</f>
        <v>1</v>
      </c>
      <c r="M827" s="5">
        <v>6</v>
      </c>
      <c r="N827" s="1">
        <v>62</v>
      </c>
      <c r="O827" s="5">
        <f>+Tabla2[[#This Row],[45 VEN.]]+Tabla2[[#This Row],[45 AP]]</f>
        <v>68</v>
      </c>
      <c r="P827" s="2">
        <f>+Tabla2[[#This Row],[45 TOT]]+Tabla2[[#This Row],[30 TOT ]]+Tabla2[[#This Row],[15 TOT]]+Tabla2[[#This Row],[10 TOT]]</f>
        <v>32444</v>
      </c>
      <c r="Q827" s="5">
        <v>535</v>
      </c>
      <c r="R827" s="5">
        <v>536</v>
      </c>
      <c r="S827" s="5">
        <v>1071</v>
      </c>
      <c r="T827" s="4"/>
      <c r="U827" s="4"/>
      <c r="V827" s="4"/>
      <c r="W827" s="4"/>
    </row>
    <row r="828" spans="1:23" x14ac:dyDescent="0.25">
      <c r="A828" s="7">
        <v>2012</v>
      </c>
      <c r="B828" s="4" t="s">
        <v>41</v>
      </c>
      <c r="C828" s="4" t="s">
        <v>17</v>
      </c>
      <c r="D828" s="5">
        <v>53587</v>
      </c>
      <c r="E828" s="1">
        <v>1006</v>
      </c>
      <c r="F828" s="5">
        <f>+Tabla2[[#This Row],[10 VEN.]]+Tabla2[[#This Row],[10 AP]]</f>
        <v>54593</v>
      </c>
      <c r="G828" s="5">
        <v>115</v>
      </c>
      <c r="H828" s="1">
        <v>277</v>
      </c>
      <c r="I828" s="5">
        <f>+Tabla2[[#This Row],[15 VEN]]+Tabla2[[#This Row],[15 AP]]</f>
        <v>392</v>
      </c>
      <c r="J828" s="5">
        <v>0</v>
      </c>
      <c r="K828" s="1">
        <v>0</v>
      </c>
      <c r="L828" s="5">
        <f>+Tabla2[[#This Row],[30 VEN.]]+Tabla2[[#This Row],[30 AP]]</f>
        <v>0</v>
      </c>
      <c r="M828" s="5">
        <v>58</v>
      </c>
      <c r="N828" s="1">
        <v>219</v>
      </c>
      <c r="O828" s="5">
        <f>+Tabla2[[#This Row],[45 VEN.]]+Tabla2[[#This Row],[45 AP]]</f>
        <v>277</v>
      </c>
      <c r="P828" s="2">
        <f>+Tabla2[[#This Row],[45 TOT]]+Tabla2[[#This Row],[30 TOT ]]+Tabla2[[#This Row],[15 TOT]]+Tabla2[[#This Row],[10 TOT]]</f>
        <v>55262</v>
      </c>
      <c r="Q828" s="5">
        <v>6258</v>
      </c>
      <c r="R828" s="5">
        <v>1</v>
      </c>
      <c r="S828" s="5">
        <v>6259</v>
      </c>
      <c r="T828" s="4"/>
      <c r="U828" s="4"/>
      <c r="V828" s="4"/>
      <c r="W828" s="4"/>
    </row>
    <row r="829" spans="1:23" x14ac:dyDescent="0.25">
      <c r="A829" s="7">
        <v>2012</v>
      </c>
      <c r="B829" s="4" t="s">
        <v>41</v>
      </c>
      <c r="C829" s="4" t="s">
        <v>64</v>
      </c>
      <c r="D829" s="5">
        <v>210303</v>
      </c>
      <c r="E829" s="1">
        <v>4411</v>
      </c>
      <c r="F829" s="5">
        <f>+Tabla2[[#This Row],[10 VEN.]]+Tabla2[[#This Row],[10 AP]]</f>
        <v>214714</v>
      </c>
      <c r="G829" s="5">
        <v>667</v>
      </c>
      <c r="H829" s="1">
        <v>843</v>
      </c>
      <c r="I829" s="5">
        <f>+Tabla2[[#This Row],[15 VEN]]+Tabla2[[#This Row],[15 AP]]</f>
        <v>1510</v>
      </c>
      <c r="J829" s="5">
        <v>0</v>
      </c>
      <c r="K829" s="1">
        <v>0</v>
      </c>
      <c r="L829" s="5">
        <f>+Tabla2[[#This Row],[30 VEN.]]+Tabla2[[#This Row],[30 AP]]</f>
        <v>0</v>
      </c>
      <c r="M829" s="5">
        <v>150</v>
      </c>
      <c r="N829" s="1">
        <v>72</v>
      </c>
      <c r="O829" s="5">
        <f>+Tabla2[[#This Row],[45 VEN.]]+Tabla2[[#This Row],[45 AP]]</f>
        <v>222</v>
      </c>
      <c r="P829" s="2">
        <f>+Tabla2[[#This Row],[45 TOT]]+Tabla2[[#This Row],[30 TOT ]]+Tabla2[[#This Row],[15 TOT]]+Tabla2[[#This Row],[10 TOT]]</f>
        <v>216446</v>
      </c>
      <c r="Q829" s="5">
        <v>2046</v>
      </c>
      <c r="R829" s="5">
        <v>67</v>
      </c>
      <c r="S829" s="5">
        <v>2113</v>
      </c>
      <c r="T829" s="4"/>
      <c r="U829" s="4"/>
      <c r="V829" s="4"/>
      <c r="W829" s="4"/>
    </row>
    <row r="830" spans="1:23" x14ac:dyDescent="0.25">
      <c r="A830" s="7">
        <v>2011</v>
      </c>
      <c r="B830" s="4" t="s">
        <v>33</v>
      </c>
      <c r="C830" s="4" t="s">
        <v>3</v>
      </c>
      <c r="D830" s="5">
        <v>22352</v>
      </c>
      <c r="E830" s="1">
        <v>4465</v>
      </c>
      <c r="F830" s="5">
        <f>+Tabla2[[#This Row],[10 VEN.]]+Tabla2[[#This Row],[10 AP]]</f>
        <v>26817</v>
      </c>
      <c r="G830" s="5">
        <v>81</v>
      </c>
      <c r="H830" s="1">
        <v>83</v>
      </c>
      <c r="I830" s="5">
        <f>+Tabla2[[#This Row],[15 VEN]]+Tabla2[[#This Row],[15 AP]]</f>
        <v>164</v>
      </c>
      <c r="J830" s="5">
        <v>0</v>
      </c>
      <c r="K830" s="1">
        <v>0</v>
      </c>
      <c r="L830" s="5">
        <f>+Tabla2[[#This Row],[30 VEN.]]+Tabla2[[#This Row],[30 AP]]</f>
        <v>0</v>
      </c>
      <c r="M830" s="5">
        <v>0</v>
      </c>
      <c r="N830" s="1">
        <v>0</v>
      </c>
      <c r="O830" s="5">
        <f>+Tabla2[[#This Row],[45 VEN.]]+Tabla2[[#This Row],[45 AP]]</f>
        <v>0</v>
      </c>
      <c r="P830" s="2">
        <f>+Tabla2[[#This Row],[45 TOT]]+Tabla2[[#This Row],[30 TOT ]]+Tabla2[[#This Row],[15 TOT]]+Tabla2[[#This Row],[10 TOT]]</f>
        <v>26981</v>
      </c>
      <c r="Q830" s="5">
        <v>267</v>
      </c>
      <c r="R830" s="5">
        <v>0</v>
      </c>
      <c r="S830" s="5">
        <v>267</v>
      </c>
      <c r="T830" s="4"/>
      <c r="U830" s="4"/>
      <c r="V830" s="4"/>
      <c r="W830" s="4"/>
    </row>
    <row r="831" spans="1:23" x14ac:dyDescent="0.25">
      <c r="A831" s="7">
        <v>2011</v>
      </c>
      <c r="B831" s="4" t="s">
        <v>33</v>
      </c>
      <c r="C831" s="4" t="s">
        <v>63</v>
      </c>
      <c r="D831" s="5">
        <v>15284</v>
      </c>
      <c r="E831" s="1">
        <v>314</v>
      </c>
      <c r="F831" s="5">
        <f>+Tabla2[[#This Row],[10 VEN.]]+Tabla2[[#This Row],[10 AP]]</f>
        <v>15598</v>
      </c>
      <c r="G831" s="5">
        <v>157</v>
      </c>
      <c r="H831" s="1">
        <v>11</v>
      </c>
      <c r="I831" s="5">
        <f>+Tabla2[[#This Row],[15 VEN]]+Tabla2[[#This Row],[15 AP]]</f>
        <v>168</v>
      </c>
      <c r="J831" s="5">
        <v>0</v>
      </c>
      <c r="K831" s="1">
        <v>0</v>
      </c>
      <c r="L831" s="5">
        <f>+Tabla2[[#This Row],[30 VEN.]]+Tabla2[[#This Row],[30 AP]]</f>
        <v>0</v>
      </c>
      <c r="M831" s="5">
        <v>0</v>
      </c>
      <c r="N831" s="1">
        <v>5</v>
      </c>
      <c r="O831" s="5">
        <f>+Tabla2[[#This Row],[45 VEN.]]+Tabla2[[#This Row],[45 AP]]</f>
        <v>5</v>
      </c>
      <c r="P831" s="2">
        <f>+Tabla2[[#This Row],[45 TOT]]+Tabla2[[#This Row],[30 TOT ]]+Tabla2[[#This Row],[15 TOT]]+Tabla2[[#This Row],[10 TOT]]</f>
        <v>15771</v>
      </c>
      <c r="Q831" s="5">
        <v>6292</v>
      </c>
      <c r="R831" s="5">
        <v>885</v>
      </c>
      <c r="S831" s="5">
        <v>7177</v>
      </c>
      <c r="T831" s="4"/>
      <c r="U831" s="4"/>
      <c r="V831" s="4"/>
      <c r="W831" s="4"/>
    </row>
    <row r="832" spans="1:23" x14ac:dyDescent="0.25">
      <c r="A832" s="7">
        <v>2011</v>
      </c>
      <c r="B832" s="4" t="s">
        <v>33</v>
      </c>
      <c r="C832" s="4" t="s">
        <v>4</v>
      </c>
      <c r="D832" s="5">
        <v>5640</v>
      </c>
      <c r="E832" s="1">
        <v>351</v>
      </c>
      <c r="F832" s="5">
        <f>+Tabla2[[#This Row],[10 VEN.]]+Tabla2[[#This Row],[10 AP]]</f>
        <v>5991</v>
      </c>
      <c r="G832" s="5">
        <v>50</v>
      </c>
      <c r="H832" s="1">
        <v>2</v>
      </c>
      <c r="I832" s="5">
        <f>+Tabla2[[#This Row],[15 VEN]]+Tabla2[[#This Row],[15 AP]]</f>
        <v>52</v>
      </c>
      <c r="J832" s="5">
        <v>0</v>
      </c>
      <c r="K832" s="1">
        <v>0</v>
      </c>
      <c r="L832" s="5">
        <f>+Tabla2[[#This Row],[30 VEN.]]+Tabla2[[#This Row],[30 AP]]</f>
        <v>0</v>
      </c>
      <c r="M832" s="5">
        <v>0</v>
      </c>
      <c r="N832" s="1">
        <v>5</v>
      </c>
      <c r="O832" s="5">
        <f>+Tabla2[[#This Row],[45 VEN.]]+Tabla2[[#This Row],[45 AP]]</f>
        <v>5</v>
      </c>
      <c r="P832" s="2">
        <f>+Tabla2[[#This Row],[45 TOT]]+Tabla2[[#This Row],[30 TOT ]]+Tabla2[[#This Row],[15 TOT]]+Tabla2[[#This Row],[10 TOT]]</f>
        <v>6048</v>
      </c>
      <c r="Q832" s="5">
        <v>3047</v>
      </c>
      <c r="R832" s="5">
        <v>75</v>
      </c>
      <c r="S832" s="5">
        <v>3122</v>
      </c>
      <c r="T832" s="4"/>
      <c r="U832" s="4"/>
      <c r="V832" s="4"/>
      <c r="W832" s="4"/>
    </row>
    <row r="833" spans="1:23" x14ac:dyDescent="0.25">
      <c r="A833" s="7">
        <v>2011</v>
      </c>
      <c r="B833" s="4" t="s">
        <v>33</v>
      </c>
      <c r="C833" s="4" t="s">
        <v>5</v>
      </c>
      <c r="D833" s="5">
        <v>2685</v>
      </c>
      <c r="E833" s="1">
        <v>2773</v>
      </c>
      <c r="F833" s="5">
        <f>+Tabla2[[#This Row],[10 VEN.]]+Tabla2[[#This Row],[10 AP]]</f>
        <v>5458</v>
      </c>
      <c r="G833" s="5">
        <v>20</v>
      </c>
      <c r="H833" s="1">
        <v>22</v>
      </c>
      <c r="I833" s="5">
        <f>+Tabla2[[#This Row],[15 VEN]]+Tabla2[[#This Row],[15 AP]]</f>
        <v>42</v>
      </c>
      <c r="J833" s="5">
        <v>0</v>
      </c>
      <c r="K833" s="1">
        <v>0</v>
      </c>
      <c r="L833" s="5">
        <f>+Tabla2[[#This Row],[30 VEN.]]+Tabla2[[#This Row],[30 AP]]</f>
        <v>0</v>
      </c>
      <c r="M833" s="5">
        <v>0</v>
      </c>
      <c r="N833" s="1">
        <v>0</v>
      </c>
      <c r="O833" s="5">
        <f>+Tabla2[[#This Row],[45 VEN.]]+Tabla2[[#This Row],[45 AP]]</f>
        <v>0</v>
      </c>
      <c r="P833" s="2">
        <f>+Tabla2[[#This Row],[45 TOT]]+Tabla2[[#This Row],[30 TOT ]]+Tabla2[[#This Row],[15 TOT]]+Tabla2[[#This Row],[10 TOT]]</f>
        <v>5500</v>
      </c>
      <c r="Q833" s="5">
        <v>492</v>
      </c>
      <c r="R833" s="5">
        <v>0</v>
      </c>
      <c r="S833" s="5">
        <v>492</v>
      </c>
      <c r="T833" s="4"/>
      <c r="U833" s="4"/>
      <c r="V833" s="4"/>
      <c r="W833" s="4"/>
    </row>
    <row r="834" spans="1:23" x14ac:dyDescent="0.25">
      <c r="A834" s="7">
        <v>2011</v>
      </c>
      <c r="B834" s="4" t="s">
        <v>33</v>
      </c>
      <c r="C834" s="4" t="s">
        <v>7</v>
      </c>
      <c r="D834" s="5">
        <v>18966</v>
      </c>
      <c r="E834" s="1">
        <v>1612</v>
      </c>
      <c r="F834" s="5">
        <f>+Tabla2[[#This Row],[10 VEN.]]+Tabla2[[#This Row],[10 AP]]</f>
        <v>20578</v>
      </c>
      <c r="G834" s="5">
        <v>147</v>
      </c>
      <c r="H834" s="1">
        <v>159</v>
      </c>
      <c r="I834" s="5">
        <f>+Tabla2[[#This Row],[15 VEN]]+Tabla2[[#This Row],[15 AP]]</f>
        <v>306</v>
      </c>
      <c r="J834" s="5">
        <v>0</v>
      </c>
      <c r="K834" s="1">
        <v>0</v>
      </c>
      <c r="L834" s="5">
        <f>+Tabla2[[#This Row],[30 VEN.]]+Tabla2[[#This Row],[30 AP]]</f>
        <v>0</v>
      </c>
      <c r="M834" s="5">
        <v>2</v>
      </c>
      <c r="N834" s="1">
        <v>5</v>
      </c>
      <c r="O834" s="5">
        <f>+Tabla2[[#This Row],[45 VEN.]]+Tabla2[[#This Row],[45 AP]]</f>
        <v>7</v>
      </c>
      <c r="P834" s="2">
        <f>+Tabla2[[#This Row],[45 TOT]]+Tabla2[[#This Row],[30 TOT ]]+Tabla2[[#This Row],[15 TOT]]+Tabla2[[#This Row],[10 TOT]]</f>
        <v>20891</v>
      </c>
      <c r="Q834" s="5">
        <v>311</v>
      </c>
      <c r="R834" s="5">
        <v>0</v>
      </c>
      <c r="S834" s="5">
        <v>311</v>
      </c>
      <c r="T834" s="4"/>
      <c r="U834" s="4"/>
      <c r="V834" s="4"/>
      <c r="W834" s="4"/>
    </row>
    <row r="835" spans="1:23" x14ac:dyDescent="0.25">
      <c r="A835" s="7">
        <v>2011</v>
      </c>
      <c r="B835" s="4" t="s">
        <v>33</v>
      </c>
      <c r="C835" s="4" t="s">
        <v>6</v>
      </c>
      <c r="D835" s="5">
        <v>1898</v>
      </c>
      <c r="E835" s="1">
        <v>809</v>
      </c>
      <c r="F835" s="5">
        <f>+Tabla2[[#This Row],[10 VEN.]]+Tabla2[[#This Row],[10 AP]]</f>
        <v>2707</v>
      </c>
      <c r="G835" s="5">
        <v>0</v>
      </c>
      <c r="H835" s="1">
        <v>0</v>
      </c>
      <c r="I835" s="5">
        <f>+Tabla2[[#This Row],[15 VEN]]+Tabla2[[#This Row],[15 AP]]</f>
        <v>0</v>
      </c>
      <c r="J835" s="5">
        <v>0</v>
      </c>
      <c r="K835" s="1">
        <v>0</v>
      </c>
      <c r="L835" s="5">
        <f>+Tabla2[[#This Row],[30 VEN.]]+Tabla2[[#This Row],[30 AP]]</f>
        <v>0</v>
      </c>
      <c r="M835" s="5">
        <v>0</v>
      </c>
      <c r="N835" s="1">
        <v>0</v>
      </c>
      <c r="O835" s="5">
        <f>+Tabla2[[#This Row],[45 VEN.]]+Tabla2[[#This Row],[45 AP]]</f>
        <v>0</v>
      </c>
      <c r="P835" s="2">
        <f>+Tabla2[[#This Row],[45 TOT]]+Tabla2[[#This Row],[30 TOT ]]+Tabla2[[#This Row],[15 TOT]]+Tabla2[[#This Row],[10 TOT]]</f>
        <v>2707</v>
      </c>
      <c r="Q835" s="5">
        <v>282</v>
      </c>
      <c r="R835" s="5">
        <v>0</v>
      </c>
      <c r="S835" s="5">
        <v>282</v>
      </c>
      <c r="T835" s="4"/>
      <c r="U835" s="4"/>
      <c r="V835" s="4"/>
      <c r="W835" s="4"/>
    </row>
    <row r="836" spans="1:23" x14ac:dyDescent="0.25">
      <c r="A836" s="7">
        <v>2011</v>
      </c>
      <c r="B836" s="4" t="s">
        <v>33</v>
      </c>
      <c r="C836" s="4" t="s">
        <v>64</v>
      </c>
      <c r="D836" s="5">
        <v>28856</v>
      </c>
      <c r="E836" s="1">
        <v>3517</v>
      </c>
      <c r="F836" s="5">
        <f>+Tabla2[[#This Row],[10 VEN.]]+Tabla2[[#This Row],[10 AP]]</f>
        <v>32373</v>
      </c>
      <c r="G836" s="5">
        <v>117</v>
      </c>
      <c r="H836" s="1">
        <v>77</v>
      </c>
      <c r="I836" s="5">
        <f>+Tabla2[[#This Row],[15 VEN]]+Tabla2[[#This Row],[15 AP]]</f>
        <v>194</v>
      </c>
      <c r="J836" s="5">
        <v>0</v>
      </c>
      <c r="K836" s="1">
        <v>0</v>
      </c>
      <c r="L836" s="5">
        <f>+Tabla2[[#This Row],[30 VEN.]]+Tabla2[[#This Row],[30 AP]]</f>
        <v>0</v>
      </c>
      <c r="M836" s="5">
        <v>0</v>
      </c>
      <c r="N836" s="1">
        <v>0</v>
      </c>
      <c r="O836" s="5">
        <f>+Tabla2[[#This Row],[45 VEN.]]+Tabla2[[#This Row],[45 AP]]</f>
        <v>0</v>
      </c>
      <c r="P836" s="2">
        <f>+Tabla2[[#This Row],[45 TOT]]+Tabla2[[#This Row],[30 TOT ]]+Tabla2[[#This Row],[15 TOT]]+Tabla2[[#This Row],[10 TOT]]</f>
        <v>32567</v>
      </c>
      <c r="Q836" s="5">
        <v>814</v>
      </c>
      <c r="R836" s="5">
        <v>0</v>
      </c>
      <c r="S836" s="5">
        <v>814</v>
      </c>
      <c r="T836" s="4"/>
      <c r="U836" s="4"/>
      <c r="V836" s="4"/>
      <c r="W836" s="4"/>
    </row>
    <row r="837" spans="1:23" x14ac:dyDescent="0.25">
      <c r="A837" s="7">
        <v>2011</v>
      </c>
      <c r="B837" s="4" t="s">
        <v>34</v>
      </c>
      <c r="C837" s="4" t="s">
        <v>8</v>
      </c>
      <c r="D837" s="5">
        <v>4161</v>
      </c>
      <c r="E837" s="1">
        <v>354</v>
      </c>
      <c r="F837" s="5">
        <f>+Tabla2[[#This Row],[10 VEN.]]+Tabla2[[#This Row],[10 AP]]</f>
        <v>4515</v>
      </c>
      <c r="G837" s="5">
        <v>24</v>
      </c>
      <c r="H837" s="1">
        <v>20</v>
      </c>
      <c r="I837" s="5">
        <f>+Tabla2[[#This Row],[15 VEN]]+Tabla2[[#This Row],[15 AP]]</f>
        <v>44</v>
      </c>
      <c r="J837" s="5">
        <v>0</v>
      </c>
      <c r="K837" s="1">
        <v>0</v>
      </c>
      <c r="L837" s="5">
        <f>+Tabla2[[#This Row],[30 VEN.]]+Tabla2[[#This Row],[30 AP]]</f>
        <v>0</v>
      </c>
      <c r="M837" s="5">
        <v>0</v>
      </c>
      <c r="N837" s="1">
        <v>0</v>
      </c>
      <c r="O837" s="5">
        <f>+Tabla2[[#This Row],[45 VEN.]]+Tabla2[[#This Row],[45 AP]]</f>
        <v>0</v>
      </c>
      <c r="P837" s="2">
        <f>+Tabla2[[#This Row],[45 TOT]]+Tabla2[[#This Row],[30 TOT ]]+Tabla2[[#This Row],[15 TOT]]+Tabla2[[#This Row],[10 TOT]]</f>
        <v>4559</v>
      </c>
      <c r="Q837" s="5">
        <v>206</v>
      </c>
      <c r="R837" s="5">
        <v>372</v>
      </c>
      <c r="S837" s="5">
        <v>578</v>
      </c>
      <c r="T837" s="4"/>
      <c r="U837" s="4"/>
      <c r="V837" s="4"/>
      <c r="W837" s="4"/>
    </row>
    <row r="838" spans="1:23" x14ac:dyDescent="0.25">
      <c r="A838" s="7">
        <v>2011</v>
      </c>
      <c r="B838" s="4" t="s">
        <v>34</v>
      </c>
      <c r="C838" s="4" t="s">
        <v>9</v>
      </c>
      <c r="D838" s="5">
        <v>2288</v>
      </c>
      <c r="E838" s="1">
        <v>358</v>
      </c>
      <c r="F838" s="5">
        <f>+Tabla2[[#This Row],[10 VEN.]]+Tabla2[[#This Row],[10 AP]]</f>
        <v>2646</v>
      </c>
      <c r="G838" s="5">
        <v>18</v>
      </c>
      <c r="H838" s="1">
        <v>24</v>
      </c>
      <c r="I838" s="5">
        <f>+Tabla2[[#This Row],[15 VEN]]+Tabla2[[#This Row],[15 AP]]</f>
        <v>42</v>
      </c>
      <c r="J838" s="5">
        <v>0</v>
      </c>
      <c r="K838" s="1">
        <v>0</v>
      </c>
      <c r="L838" s="5">
        <f>+Tabla2[[#This Row],[30 VEN.]]+Tabla2[[#This Row],[30 AP]]</f>
        <v>0</v>
      </c>
      <c r="M838" s="5">
        <v>0</v>
      </c>
      <c r="N838" s="1">
        <v>0</v>
      </c>
      <c r="O838" s="5">
        <f>+Tabla2[[#This Row],[45 VEN.]]+Tabla2[[#This Row],[45 AP]]</f>
        <v>0</v>
      </c>
      <c r="P838" s="2">
        <f>+Tabla2[[#This Row],[45 TOT]]+Tabla2[[#This Row],[30 TOT ]]+Tabla2[[#This Row],[15 TOT]]+Tabla2[[#This Row],[10 TOT]]</f>
        <v>2688</v>
      </c>
      <c r="Q838" s="5">
        <v>0</v>
      </c>
      <c r="R838" s="5">
        <v>0</v>
      </c>
      <c r="S838" s="5">
        <v>0</v>
      </c>
      <c r="T838" s="4"/>
      <c r="U838" s="4"/>
      <c r="V838" s="4"/>
      <c r="W838" s="4"/>
    </row>
    <row r="839" spans="1:23" x14ac:dyDescent="0.25">
      <c r="A839" s="7">
        <v>2011</v>
      </c>
      <c r="B839" s="4" t="s">
        <v>34</v>
      </c>
      <c r="C839" s="4" t="s">
        <v>8</v>
      </c>
      <c r="D839" s="5">
        <v>257356</v>
      </c>
      <c r="E839" s="1">
        <v>6788</v>
      </c>
      <c r="F839" s="5">
        <f>+Tabla2[[#This Row],[10 VEN.]]+Tabla2[[#This Row],[10 AP]]</f>
        <v>264144</v>
      </c>
      <c r="G839" s="5">
        <v>2759</v>
      </c>
      <c r="H839" s="1">
        <v>815</v>
      </c>
      <c r="I839" s="5">
        <f>+Tabla2[[#This Row],[15 VEN]]+Tabla2[[#This Row],[15 AP]]</f>
        <v>3574</v>
      </c>
      <c r="J839" s="5">
        <v>2</v>
      </c>
      <c r="K839" s="1">
        <v>8</v>
      </c>
      <c r="L839" s="5">
        <f>+Tabla2[[#This Row],[30 VEN.]]+Tabla2[[#This Row],[30 AP]]</f>
        <v>10</v>
      </c>
      <c r="M839" s="5">
        <v>250</v>
      </c>
      <c r="N839" s="1">
        <v>97</v>
      </c>
      <c r="O839" s="5">
        <f>+Tabla2[[#This Row],[45 VEN.]]+Tabla2[[#This Row],[45 AP]]</f>
        <v>347</v>
      </c>
      <c r="P839" s="2">
        <f>+Tabla2[[#This Row],[45 TOT]]+Tabla2[[#This Row],[30 TOT ]]+Tabla2[[#This Row],[15 TOT]]+Tabla2[[#This Row],[10 TOT]]</f>
        <v>268075</v>
      </c>
      <c r="Q839" s="5">
        <v>38011</v>
      </c>
      <c r="R839" s="5">
        <v>148</v>
      </c>
      <c r="S839" s="5">
        <v>38159</v>
      </c>
      <c r="T839" s="4"/>
      <c r="U839" s="4"/>
      <c r="V839" s="4"/>
      <c r="W839" s="4"/>
    </row>
    <row r="840" spans="1:23" x14ac:dyDescent="0.25">
      <c r="A840" s="7">
        <v>2011</v>
      </c>
      <c r="B840" s="4" t="s">
        <v>34</v>
      </c>
      <c r="C840" s="4" t="s">
        <v>10</v>
      </c>
      <c r="D840" s="5">
        <v>192130</v>
      </c>
      <c r="E840" s="1">
        <v>14170</v>
      </c>
      <c r="F840" s="5">
        <f>+Tabla2[[#This Row],[10 VEN.]]+Tabla2[[#This Row],[10 AP]]</f>
        <v>206300</v>
      </c>
      <c r="G840" s="5">
        <v>735</v>
      </c>
      <c r="H840" s="1">
        <v>345</v>
      </c>
      <c r="I840" s="5">
        <f>+Tabla2[[#This Row],[15 VEN]]+Tabla2[[#This Row],[15 AP]]</f>
        <v>1080</v>
      </c>
      <c r="J840" s="5">
        <v>0</v>
      </c>
      <c r="K840" s="1">
        <v>7</v>
      </c>
      <c r="L840" s="5">
        <f>+Tabla2[[#This Row],[30 VEN.]]+Tabla2[[#This Row],[30 AP]]</f>
        <v>7</v>
      </c>
      <c r="M840" s="5">
        <v>146</v>
      </c>
      <c r="N840" s="1">
        <v>153</v>
      </c>
      <c r="O840" s="5">
        <f>+Tabla2[[#This Row],[45 VEN.]]+Tabla2[[#This Row],[45 AP]]</f>
        <v>299</v>
      </c>
      <c r="P840" s="2">
        <f>+Tabla2[[#This Row],[45 TOT]]+Tabla2[[#This Row],[30 TOT ]]+Tabla2[[#This Row],[15 TOT]]+Tabla2[[#This Row],[10 TOT]]</f>
        <v>207686</v>
      </c>
      <c r="Q840" s="5">
        <v>2574</v>
      </c>
      <c r="R840" s="5">
        <v>2</v>
      </c>
      <c r="S840" s="5">
        <v>2576</v>
      </c>
      <c r="T840" s="4"/>
      <c r="U840" s="4"/>
      <c r="V840" s="4"/>
      <c r="W840" s="4"/>
    </row>
    <row r="841" spans="1:23" x14ac:dyDescent="0.25">
      <c r="A841" s="7">
        <v>2011</v>
      </c>
      <c r="B841" s="4" t="s">
        <v>34</v>
      </c>
      <c r="C841" s="4" t="s">
        <v>3</v>
      </c>
      <c r="D841" s="5">
        <v>537444</v>
      </c>
      <c r="E841" s="1">
        <v>77347</v>
      </c>
      <c r="F841" s="5">
        <f>+Tabla2[[#This Row],[10 VEN.]]+Tabla2[[#This Row],[10 AP]]</f>
        <v>614791</v>
      </c>
      <c r="G841" s="5">
        <v>4426</v>
      </c>
      <c r="H841" s="1">
        <v>4890</v>
      </c>
      <c r="I841" s="5">
        <f>+Tabla2[[#This Row],[15 VEN]]+Tabla2[[#This Row],[15 AP]]</f>
        <v>9316</v>
      </c>
      <c r="J841" s="5">
        <v>7</v>
      </c>
      <c r="K841" s="1">
        <v>12</v>
      </c>
      <c r="L841" s="5">
        <f>+Tabla2[[#This Row],[30 VEN.]]+Tabla2[[#This Row],[30 AP]]</f>
        <v>19</v>
      </c>
      <c r="M841" s="5">
        <v>251</v>
      </c>
      <c r="N841" s="1">
        <v>150</v>
      </c>
      <c r="O841" s="5">
        <f>+Tabla2[[#This Row],[45 VEN.]]+Tabla2[[#This Row],[45 AP]]</f>
        <v>401</v>
      </c>
      <c r="P841" s="2">
        <f>+Tabla2[[#This Row],[45 TOT]]+Tabla2[[#This Row],[30 TOT ]]+Tabla2[[#This Row],[15 TOT]]+Tabla2[[#This Row],[10 TOT]]</f>
        <v>624527</v>
      </c>
      <c r="Q841" s="5">
        <v>663</v>
      </c>
      <c r="R841" s="5">
        <v>8</v>
      </c>
      <c r="S841" s="5">
        <v>671</v>
      </c>
      <c r="T841" s="4"/>
      <c r="U841" s="4"/>
      <c r="V841" s="4"/>
      <c r="W841" s="4"/>
    </row>
    <row r="842" spans="1:23" x14ac:dyDescent="0.25">
      <c r="A842" s="7">
        <v>2011</v>
      </c>
      <c r="B842" s="4" t="s">
        <v>34</v>
      </c>
      <c r="C842" s="4" t="s">
        <v>11</v>
      </c>
      <c r="D842" s="5">
        <v>40675</v>
      </c>
      <c r="E842" s="1">
        <v>5845</v>
      </c>
      <c r="F842" s="5">
        <f>+Tabla2[[#This Row],[10 VEN.]]+Tabla2[[#This Row],[10 AP]]</f>
        <v>46520</v>
      </c>
      <c r="G842" s="5">
        <v>619</v>
      </c>
      <c r="H842" s="1">
        <v>461</v>
      </c>
      <c r="I842" s="5">
        <f>+Tabla2[[#This Row],[15 VEN]]+Tabla2[[#This Row],[15 AP]]</f>
        <v>1080</v>
      </c>
      <c r="J842" s="5">
        <v>0</v>
      </c>
      <c r="K842" s="1">
        <v>0</v>
      </c>
      <c r="L842" s="5">
        <f>+Tabla2[[#This Row],[30 VEN.]]+Tabla2[[#This Row],[30 AP]]</f>
        <v>0</v>
      </c>
      <c r="M842" s="5">
        <v>252</v>
      </c>
      <c r="N842" s="1">
        <v>106</v>
      </c>
      <c r="O842" s="5">
        <f>+Tabla2[[#This Row],[45 VEN.]]+Tabla2[[#This Row],[45 AP]]</f>
        <v>358</v>
      </c>
      <c r="P842" s="2">
        <f>+Tabla2[[#This Row],[45 TOT]]+Tabla2[[#This Row],[30 TOT ]]+Tabla2[[#This Row],[15 TOT]]+Tabla2[[#This Row],[10 TOT]]</f>
        <v>47958</v>
      </c>
      <c r="Q842" s="5">
        <v>378</v>
      </c>
      <c r="R842" s="5">
        <v>27</v>
      </c>
      <c r="S842" s="5">
        <v>405</v>
      </c>
      <c r="T842" s="4"/>
      <c r="U842" s="4"/>
      <c r="V842" s="4"/>
      <c r="W842" s="4"/>
    </row>
    <row r="843" spans="1:23" x14ac:dyDescent="0.25">
      <c r="A843" s="7">
        <v>2011</v>
      </c>
      <c r="B843" s="4" t="s">
        <v>34</v>
      </c>
      <c r="C843" s="4" t="s">
        <v>12</v>
      </c>
      <c r="D843" s="5">
        <v>0</v>
      </c>
      <c r="E843" s="1">
        <v>0</v>
      </c>
      <c r="F843" s="5">
        <f>+Tabla2[[#This Row],[10 VEN.]]+Tabla2[[#This Row],[10 AP]]</f>
        <v>0</v>
      </c>
      <c r="G843" s="5">
        <v>0</v>
      </c>
      <c r="H843" s="1">
        <v>0</v>
      </c>
      <c r="I843" s="5">
        <f>+Tabla2[[#This Row],[15 VEN]]+Tabla2[[#This Row],[15 AP]]</f>
        <v>0</v>
      </c>
      <c r="J843" s="5">
        <v>0</v>
      </c>
      <c r="K843" s="1">
        <v>0</v>
      </c>
      <c r="L843" s="5">
        <f>+Tabla2[[#This Row],[30 VEN.]]+Tabla2[[#This Row],[30 AP]]</f>
        <v>0</v>
      </c>
      <c r="M843" s="5">
        <v>40</v>
      </c>
      <c r="N843" s="1">
        <v>96</v>
      </c>
      <c r="O843" s="5">
        <f>+Tabla2[[#This Row],[45 VEN.]]+Tabla2[[#This Row],[45 AP]]</f>
        <v>136</v>
      </c>
      <c r="P843" s="2">
        <f>+Tabla2[[#This Row],[45 TOT]]+Tabla2[[#This Row],[30 TOT ]]+Tabla2[[#This Row],[15 TOT]]+Tabla2[[#This Row],[10 TOT]]</f>
        <v>136</v>
      </c>
      <c r="Q843" s="5">
        <v>0</v>
      </c>
      <c r="R843" s="5">
        <v>0</v>
      </c>
      <c r="S843" s="5">
        <v>0</v>
      </c>
      <c r="T843" s="4"/>
      <c r="U843" s="4"/>
      <c r="V843" s="4"/>
      <c r="W843" s="4"/>
    </row>
    <row r="844" spans="1:23" x14ac:dyDescent="0.25">
      <c r="A844" s="7">
        <v>2011</v>
      </c>
      <c r="B844" s="4" t="s">
        <v>34</v>
      </c>
      <c r="C844" s="4" t="s">
        <v>13</v>
      </c>
      <c r="D844" s="5">
        <v>334697</v>
      </c>
      <c r="E844" s="1">
        <v>15626</v>
      </c>
      <c r="F844" s="5">
        <f>+Tabla2[[#This Row],[10 VEN.]]+Tabla2[[#This Row],[10 AP]]</f>
        <v>350323</v>
      </c>
      <c r="G844" s="5">
        <v>2467</v>
      </c>
      <c r="H844" s="1">
        <v>1836</v>
      </c>
      <c r="I844" s="5">
        <f>+Tabla2[[#This Row],[15 VEN]]+Tabla2[[#This Row],[15 AP]]</f>
        <v>4303</v>
      </c>
      <c r="J844" s="5">
        <v>5</v>
      </c>
      <c r="K844" s="1">
        <v>4</v>
      </c>
      <c r="L844" s="5">
        <f>+Tabla2[[#This Row],[30 VEN.]]+Tabla2[[#This Row],[30 AP]]</f>
        <v>9</v>
      </c>
      <c r="M844" s="5">
        <v>517</v>
      </c>
      <c r="N844" s="1">
        <v>200</v>
      </c>
      <c r="O844" s="5">
        <f>+Tabla2[[#This Row],[45 VEN.]]+Tabla2[[#This Row],[45 AP]]</f>
        <v>717</v>
      </c>
      <c r="P844" s="2">
        <f>+Tabla2[[#This Row],[45 TOT]]+Tabla2[[#This Row],[30 TOT ]]+Tabla2[[#This Row],[15 TOT]]+Tabla2[[#This Row],[10 TOT]]</f>
        <v>355352</v>
      </c>
      <c r="Q844" s="5">
        <v>12368</v>
      </c>
      <c r="R844" s="5">
        <v>253</v>
      </c>
      <c r="S844" s="5">
        <v>12621</v>
      </c>
      <c r="T844" s="4"/>
      <c r="U844" s="4"/>
      <c r="V844" s="4"/>
      <c r="W844" s="4"/>
    </row>
    <row r="845" spans="1:23" x14ac:dyDescent="0.25">
      <c r="A845" s="7">
        <v>2011</v>
      </c>
      <c r="B845" s="4" t="s">
        <v>34</v>
      </c>
      <c r="C845" s="4" t="s">
        <v>5</v>
      </c>
      <c r="D845" s="5">
        <v>184209</v>
      </c>
      <c r="E845" s="1">
        <v>53046</v>
      </c>
      <c r="F845" s="5">
        <f>+Tabla2[[#This Row],[10 VEN.]]+Tabla2[[#This Row],[10 AP]]</f>
        <v>237255</v>
      </c>
      <c r="G845" s="5">
        <v>2580</v>
      </c>
      <c r="H845" s="1">
        <v>1722</v>
      </c>
      <c r="I845" s="5">
        <f>+Tabla2[[#This Row],[15 VEN]]+Tabla2[[#This Row],[15 AP]]</f>
        <v>4302</v>
      </c>
      <c r="J845" s="5">
        <v>0</v>
      </c>
      <c r="K845" s="1">
        <v>0</v>
      </c>
      <c r="L845" s="5">
        <f>+Tabla2[[#This Row],[30 VEN.]]+Tabla2[[#This Row],[30 AP]]</f>
        <v>0</v>
      </c>
      <c r="M845" s="5">
        <v>401</v>
      </c>
      <c r="N845" s="1">
        <v>187</v>
      </c>
      <c r="O845" s="5">
        <f>+Tabla2[[#This Row],[45 VEN.]]+Tabla2[[#This Row],[45 AP]]</f>
        <v>588</v>
      </c>
      <c r="P845" s="2">
        <f>+Tabla2[[#This Row],[45 TOT]]+Tabla2[[#This Row],[30 TOT ]]+Tabla2[[#This Row],[15 TOT]]+Tabla2[[#This Row],[10 TOT]]</f>
        <v>242145</v>
      </c>
      <c r="Q845" s="5">
        <v>8845</v>
      </c>
      <c r="R845" s="5">
        <v>161</v>
      </c>
      <c r="S845" s="5">
        <v>9006</v>
      </c>
      <c r="T845" s="4"/>
      <c r="U845" s="4"/>
      <c r="V845" s="4"/>
      <c r="W845" s="4"/>
    </row>
    <row r="846" spans="1:23" x14ac:dyDescent="0.25">
      <c r="A846" s="7">
        <v>2011</v>
      </c>
      <c r="B846" s="4" t="s">
        <v>34</v>
      </c>
      <c r="C846" s="4" t="s">
        <v>9</v>
      </c>
      <c r="D846" s="5">
        <v>215735</v>
      </c>
      <c r="E846" s="1">
        <v>35292</v>
      </c>
      <c r="F846" s="5">
        <f>+Tabla2[[#This Row],[10 VEN.]]+Tabla2[[#This Row],[10 AP]]</f>
        <v>251027</v>
      </c>
      <c r="G846" s="5">
        <v>1972</v>
      </c>
      <c r="H846" s="1">
        <v>1475</v>
      </c>
      <c r="I846" s="5">
        <f>+Tabla2[[#This Row],[15 VEN]]+Tabla2[[#This Row],[15 AP]]</f>
        <v>3447</v>
      </c>
      <c r="J846" s="5">
        <v>4</v>
      </c>
      <c r="K846" s="1">
        <v>9</v>
      </c>
      <c r="L846" s="5">
        <f>+Tabla2[[#This Row],[30 VEN.]]+Tabla2[[#This Row],[30 AP]]</f>
        <v>13</v>
      </c>
      <c r="M846" s="5">
        <v>48</v>
      </c>
      <c r="N846" s="1">
        <v>60</v>
      </c>
      <c r="O846" s="5">
        <f>+Tabla2[[#This Row],[45 VEN.]]+Tabla2[[#This Row],[45 AP]]</f>
        <v>108</v>
      </c>
      <c r="P846" s="2">
        <f>+Tabla2[[#This Row],[45 TOT]]+Tabla2[[#This Row],[30 TOT ]]+Tabla2[[#This Row],[15 TOT]]+Tabla2[[#This Row],[10 TOT]]</f>
        <v>254595</v>
      </c>
      <c r="Q846" s="5">
        <v>9366</v>
      </c>
      <c r="R846" s="5">
        <v>6</v>
      </c>
      <c r="S846" s="5">
        <v>9372</v>
      </c>
      <c r="T846" s="4"/>
      <c r="U846" s="4"/>
      <c r="V846" s="4"/>
      <c r="W846" s="4"/>
    </row>
    <row r="847" spans="1:23" x14ac:dyDescent="0.25">
      <c r="A847" s="7">
        <v>2011</v>
      </c>
      <c r="B847" s="4" t="s">
        <v>34</v>
      </c>
      <c r="C847" s="4" t="s">
        <v>15</v>
      </c>
      <c r="D847" s="5">
        <v>108857</v>
      </c>
      <c r="E847" s="1">
        <v>45223</v>
      </c>
      <c r="F847" s="5">
        <f>+Tabla2[[#This Row],[10 VEN.]]+Tabla2[[#This Row],[10 AP]]</f>
        <v>154080</v>
      </c>
      <c r="G847" s="5">
        <v>1044</v>
      </c>
      <c r="H847" s="1">
        <v>1121</v>
      </c>
      <c r="I847" s="5">
        <f>+Tabla2[[#This Row],[15 VEN]]+Tabla2[[#This Row],[15 AP]]</f>
        <v>2165</v>
      </c>
      <c r="J847" s="5">
        <v>4</v>
      </c>
      <c r="K847" s="1">
        <v>17</v>
      </c>
      <c r="L847" s="5">
        <f>+Tabla2[[#This Row],[30 VEN.]]+Tabla2[[#This Row],[30 AP]]</f>
        <v>21</v>
      </c>
      <c r="M847" s="5">
        <v>46</v>
      </c>
      <c r="N847" s="1">
        <v>36</v>
      </c>
      <c r="O847" s="5">
        <f>+Tabla2[[#This Row],[45 VEN.]]+Tabla2[[#This Row],[45 AP]]</f>
        <v>82</v>
      </c>
      <c r="P847" s="2">
        <f>+Tabla2[[#This Row],[45 TOT]]+Tabla2[[#This Row],[30 TOT ]]+Tabla2[[#This Row],[15 TOT]]+Tabla2[[#This Row],[10 TOT]]</f>
        <v>156348</v>
      </c>
      <c r="Q847" s="5">
        <v>4697</v>
      </c>
      <c r="R847" s="5">
        <v>17</v>
      </c>
      <c r="S847" s="5">
        <v>4714</v>
      </c>
      <c r="T847" s="4"/>
      <c r="U847" s="4"/>
      <c r="V847" s="4"/>
      <c r="W847" s="4"/>
    </row>
    <row r="848" spans="1:23" x14ac:dyDescent="0.25">
      <c r="A848" s="7">
        <v>2011</v>
      </c>
      <c r="B848" s="4" t="s">
        <v>34</v>
      </c>
      <c r="C848" s="4" t="s">
        <v>16</v>
      </c>
      <c r="D848" s="5">
        <v>0</v>
      </c>
      <c r="E848" s="1">
        <v>0</v>
      </c>
      <c r="F848" s="5">
        <f>+Tabla2[[#This Row],[10 VEN.]]+Tabla2[[#This Row],[10 AP]]</f>
        <v>0</v>
      </c>
      <c r="G848" s="5">
        <v>0</v>
      </c>
      <c r="H848" s="1">
        <v>0</v>
      </c>
      <c r="I848" s="5">
        <f>+Tabla2[[#This Row],[15 VEN]]+Tabla2[[#This Row],[15 AP]]</f>
        <v>0</v>
      </c>
      <c r="J848" s="5">
        <v>0</v>
      </c>
      <c r="K848" s="1">
        <v>0</v>
      </c>
      <c r="L848" s="5">
        <f>+Tabla2[[#This Row],[30 VEN.]]+Tabla2[[#This Row],[30 AP]]</f>
        <v>0</v>
      </c>
      <c r="M848" s="5">
        <v>82</v>
      </c>
      <c r="N848" s="1">
        <v>59</v>
      </c>
      <c r="O848" s="5">
        <f>+Tabla2[[#This Row],[45 VEN.]]+Tabla2[[#This Row],[45 AP]]</f>
        <v>141</v>
      </c>
      <c r="P848" s="2">
        <f>+Tabla2[[#This Row],[45 TOT]]+Tabla2[[#This Row],[30 TOT ]]+Tabla2[[#This Row],[15 TOT]]+Tabla2[[#This Row],[10 TOT]]</f>
        <v>141</v>
      </c>
      <c r="Q848" s="5">
        <v>0</v>
      </c>
      <c r="R848" s="5">
        <v>0</v>
      </c>
      <c r="S848" s="5">
        <v>0</v>
      </c>
      <c r="T848" s="4"/>
      <c r="U848" s="4"/>
      <c r="V848" s="4"/>
      <c r="W848" s="4"/>
    </row>
    <row r="849" spans="1:23" x14ac:dyDescent="0.25">
      <c r="A849" s="7">
        <v>2011</v>
      </c>
      <c r="B849" s="4" t="s">
        <v>34</v>
      </c>
      <c r="C849" s="4" t="s">
        <v>7</v>
      </c>
      <c r="D849" s="5">
        <v>369075</v>
      </c>
      <c r="E849" s="1">
        <v>24519</v>
      </c>
      <c r="F849" s="5">
        <f>+Tabla2[[#This Row],[10 VEN.]]+Tabla2[[#This Row],[10 AP]]</f>
        <v>393594</v>
      </c>
      <c r="G849" s="5">
        <v>6587</v>
      </c>
      <c r="H849" s="1">
        <v>5173</v>
      </c>
      <c r="I849" s="5">
        <f>+Tabla2[[#This Row],[15 VEN]]+Tabla2[[#This Row],[15 AP]]</f>
        <v>11760</v>
      </c>
      <c r="J849" s="5">
        <v>10</v>
      </c>
      <c r="K849" s="1">
        <v>20</v>
      </c>
      <c r="L849" s="5">
        <f>+Tabla2[[#This Row],[30 VEN.]]+Tabla2[[#This Row],[30 AP]]</f>
        <v>30</v>
      </c>
      <c r="M849" s="5">
        <v>588</v>
      </c>
      <c r="N849" s="1">
        <v>305</v>
      </c>
      <c r="O849" s="5">
        <f>+Tabla2[[#This Row],[45 VEN.]]+Tabla2[[#This Row],[45 AP]]</f>
        <v>893</v>
      </c>
      <c r="P849" s="2">
        <f>+Tabla2[[#This Row],[45 TOT]]+Tabla2[[#This Row],[30 TOT ]]+Tabla2[[#This Row],[15 TOT]]+Tabla2[[#This Row],[10 TOT]]</f>
        <v>406277</v>
      </c>
      <c r="Q849" s="5">
        <v>1676</v>
      </c>
      <c r="R849" s="5">
        <v>5</v>
      </c>
      <c r="S849" s="5">
        <v>1681</v>
      </c>
      <c r="T849" s="4"/>
      <c r="U849" s="4"/>
      <c r="V849" s="4"/>
      <c r="W849" s="4"/>
    </row>
    <row r="850" spans="1:23" x14ac:dyDescent="0.25">
      <c r="A850" s="7">
        <v>2011</v>
      </c>
      <c r="B850" s="4" t="s">
        <v>34</v>
      </c>
      <c r="C850" s="4" t="s">
        <v>17</v>
      </c>
      <c r="D850" s="5">
        <v>227587</v>
      </c>
      <c r="E850" s="1">
        <v>12093</v>
      </c>
      <c r="F850" s="5">
        <f>+Tabla2[[#This Row],[10 VEN.]]+Tabla2[[#This Row],[10 AP]]</f>
        <v>239680</v>
      </c>
      <c r="G850" s="5">
        <v>1453</v>
      </c>
      <c r="H850" s="1">
        <v>865</v>
      </c>
      <c r="I850" s="5">
        <f>+Tabla2[[#This Row],[15 VEN]]+Tabla2[[#This Row],[15 AP]]</f>
        <v>2318</v>
      </c>
      <c r="J850" s="5">
        <v>0</v>
      </c>
      <c r="K850" s="1">
        <v>18</v>
      </c>
      <c r="L850" s="5">
        <f>+Tabla2[[#This Row],[30 VEN.]]+Tabla2[[#This Row],[30 AP]]</f>
        <v>18</v>
      </c>
      <c r="M850" s="5">
        <v>205</v>
      </c>
      <c r="N850" s="1">
        <v>611</v>
      </c>
      <c r="O850" s="5">
        <f>+Tabla2[[#This Row],[45 VEN.]]+Tabla2[[#This Row],[45 AP]]</f>
        <v>816</v>
      </c>
      <c r="P850" s="2">
        <f>+Tabla2[[#This Row],[45 TOT]]+Tabla2[[#This Row],[30 TOT ]]+Tabla2[[#This Row],[15 TOT]]+Tabla2[[#This Row],[10 TOT]]</f>
        <v>242832</v>
      </c>
      <c r="Q850" s="5">
        <v>6851</v>
      </c>
      <c r="R850" s="5">
        <v>14</v>
      </c>
      <c r="S850" s="5">
        <v>6865</v>
      </c>
      <c r="T850" s="4"/>
      <c r="U850" s="4"/>
      <c r="V850" s="4"/>
      <c r="W850" s="4"/>
    </row>
    <row r="851" spans="1:23" x14ac:dyDescent="0.25">
      <c r="A851" s="7">
        <v>2011</v>
      </c>
      <c r="B851" s="4" t="s">
        <v>34</v>
      </c>
      <c r="C851" s="4" t="s">
        <v>6</v>
      </c>
      <c r="D851" s="5">
        <v>97324</v>
      </c>
      <c r="E851" s="1">
        <v>9149</v>
      </c>
      <c r="F851" s="5">
        <f>+Tabla2[[#This Row],[10 VEN.]]+Tabla2[[#This Row],[10 AP]]</f>
        <v>106473</v>
      </c>
      <c r="G851" s="5">
        <v>1025</v>
      </c>
      <c r="H851" s="1">
        <v>912</v>
      </c>
      <c r="I851" s="5">
        <f>+Tabla2[[#This Row],[15 VEN]]+Tabla2[[#This Row],[15 AP]]</f>
        <v>1937</v>
      </c>
      <c r="J851" s="5">
        <v>0</v>
      </c>
      <c r="K851" s="1">
        <v>0</v>
      </c>
      <c r="L851" s="5">
        <f>+Tabla2[[#This Row],[30 VEN.]]+Tabla2[[#This Row],[30 AP]]</f>
        <v>0</v>
      </c>
      <c r="M851" s="5">
        <v>79</v>
      </c>
      <c r="N851" s="1">
        <v>77</v>
      </c>
      <c r="O851" s="5">
        <f>+Tabla2[[#This Row],[45 VEN.]]+Tabla2[[#This Row],[45 AP]]</f>
        <v>156</v>
      </c>
      <c r="P851" s="2">
        <f>+Tabla2[[#This Row],[45 TOT]]+Tabla2[[#This Row],[30 TOT ]]+Tabla2[[#This Row],[15 TOT]]+Tabla2[[#This Row],[10 TOT]]</f>
        <v>108566</v>
      </c>
      <c r="Q851" s="5">
        <v>6340</v>
      </c>
      <c r="R851" s="5">
        <v>0</v>
      </c>
      <c r="S851" s="5">
        <v>6340</v>
      </c>
      <c r="T851" s="4"/>
      <c r="U851" s="4"/>
      <c r="V851" s="4"/>
      <c r="W851" s="4"/>
    </row>
    <row r="852" spans="1:23" x14ac:dyDescent="0.25">
      <c r="A852" s="7">
        <v>2011</v>
      </c>
      <c r="B852" s="4" t="s">
        <v>34</v>
      </c>
      <c r="C852" s="4" t="s">
        <v>64</v>
      </c>
      <c r="D852" s="5">
        <v>408868</v>
      </c>
      <c r="E852" s="1">
        <v>49278</v>
      </c>
      <c r="F852" s="5">
        <f>+Tabla2[[#This Row],[10 VEN.]]+Tabla2[[#This Row],[10 AP]]</f>
        <v>458146</v>
      </c>
      <c r="G852" s="5">
        <v>1880</v>
      </c>
      <c r="H852" s="1">
        <v>2544</v>
      </c>
      <c r="I852" s="5">
        <f>+Tabla2[[#This Row],[15 VEN]]+Tabla2[[#This Row],[15 AP]]</f>
        <v>4424</v>
      </c>
      <c r="J852" s="5">
        <v>0</v>
      </c>
      <c r="K852" s="1">
        <v>44</v>
      </c>
      <c r="L852" s="5">
        <f>+Tabla2[[#This Row],[30 VEN.]]+Tabla2[[#This Row],[30 AP]]</f>
        <v>44</v>
      </c>
      <c r="M852" s="5">
        <v>285</v>
      </c>
      <c r="N852" s="1">
        <v>264</v>
      </c>
      <c r="O852" s="5">
        <f>+Tabla2[[#This Row],[45 VEN.]]+Tabla2[[#This Row],[45 AP]]</f>
        <v>549</v>
      </c>
      <c r="P852" s="2">
        <f>+Tabla2[[#This Row],[45 TOT]]+Tabla2[[#This Row],[30 TOT ]]+Tabla2[[#This Row],[15 TOT]]+Tabla2[[#This Row],[10 TOT]]</f>
        <v>463163</v>
      </c>
      <c r="Q852" s="5">
        <v>50</v>
      </c>
      <c r="R852" s="5">
        <v>7</v>
      </c>
      <c r="S852" s="5">
        <v>57</v>
      </c>
      <c r="T852" s="4"/>
      <c r="U852" s="4"/>
      <c r="V852" s="4"/>
      <c r="W852" s="4"/>
    </row>
    <row r="853" spans="1:23" x14ac:dyDescent="0.25">
      <c r="A853" s="7">
        <v>2011</v>
      </c>
      <c r="B853" s="4" t="s">
        <v>34</v>
      </c>
      <c r="C853" s="4" t="s">
        <v>19</v>
      </c>
      <c r="D853" s="5">
        <v>0</v>
      </c>
      <c r="E853" s="1">
        <v>0</v>
      </c>
      <c r="F853" s="5">
        <f>+Tabla2[[#This Row],[10 VEN.]]+Tabla2[[#This Row],[10 AP]]</f>
        <v>0</v>
      </c>
      <c r="G853" s="5">
        <v>0</v>
      </c>
      <c r="H853" s="1">
        <v>0</v>
      </c>
      <c r="I853" s="5">
        <f>+Tabla2[[#This Row],[15 VEN]]+Tabla2[[#This Row],[15 AP]]</f>
        <v>0</v>
      </c>
      <c r="J853" s="5">
        <v>0</v>
      </c>
      <c r="K853" s="1">
        <v>0</v>
      </c>
      <c r="L853" s="5">
        <f>+Tabla2[[#This Row],[30 VEN.]]+Tabla2[[#This Row],[30 AP]]</f>
        <v>0</v>
      </c>
      <c r="M853" s="5">
        <v>298</v>
      </c>
      <c r="N853" s="1">
        <v>2</v>
      </c>
      <c r="O853" s="5">
        <f>+Tabla2[[#This Row],[45 VEN.]]+Tabla2[[#This Row],[45 AP]]</f>
        <v>300</v>
      </c>
      <c r="P853" s="2">
        <f>+Tabla2[[#This Row],[45 TOT]]+Tabla2[[#This Row],[30 TOT ]]+Tabla2[[#This Row],[15 TOT]]+Tabla2[[#This Row],[10 TOT]]</f>
        <v>300</v>
      </c>
      <c r="Q853" s="5">
        <v>0</v>
      </c>
      <c r="R853" s="5">
        <v>0</v>
      </c>
      <c r="S853" s="5">
        <v>0</v>
      </c>
      <c r="T853" s="4"/>
      <c r="U853" s="4"/>
      <c r="V853" s="4"/>
      <c r="W853" s="4"/>
    </row>
    <row r="854" spans="1:23" x14ac:dyDescent="0.25">
      <c r="A854" s="7">
        <v>2011</v>
      </c>
      <c r="B854" s="4" t="s">
        <v>34</v>
      </c>
      <c r="C854" s="4" t="s">
        <v>18</v>
      </c>
      <c r="D854" s="5">
        <v>12511</v>
      </c>
      <c r="E854" s="1">
        <v>0</v>
      </c>
      <c r="F854" s="5">
        <f>+Tabla2[[#This Row],[10 VEN.]]+Tabla2[[#This Row],[10 AP]]</f>
        <v>12511</v>
      </c>
      <c r="G854" s="5">
        <v>0</v>
      </c>
      <c r="H854" s="1">
        <v>0</v>
      </c>
      <c r="I854" s="5">
        <f>+Tabla2[[#This Row],[15 VEN]]+Tabla2[[#This Row],[15 AP]]</f>
        <v>0</v>
      </c>
      <c r="J854" s="5">
        <v>0</v>
      </c>
      <c r="K854" s="1">
        <v>0</v>
      </c>
      <c r="L854" s="5">
        <f>+Tabla2[[#This Row],[30 VEN.]]+Tabla2[[#This Row],[30 AP]]</f>
        <v>0</v>
      </c>
      <c r="M854" s="5">
        <v>0</v>
      </c>
      <c r="N854" s="1">
        <v>0</v>
      </c>
      <c r="O854" s="5">
        <f>+Tabla2[[#This Row],[45 VEN.]]+Tabla2[[#This Row],[45 AP]]</f>
        <v>0</v>
      </c>
      <c r="P854" s="2">
        <f>+Tabla2[[#This Row],[45 TOT]]+Tabla2[[#This Row],[30 TOT ]]+Tabla2[[#This Row],[15 TOT]]+Tabla2[[#This Row],[10 TOT]]</f>
        <v>12511</v>
      </c>
      <c r="Q854" s="5">
        <v>0</v>
      </c>
      <c r="R854" s="5">
        <v>0</v>
      </c>
      <c r="S854" s="5">
        <v>0</v>
      </c>
      <c r="T854" s="4"/>
      <c r="U854" s="4"/>
      <c r="V854" s="4"/>
      <c r="W854" s="4"/>
    </row>
    <row r="855" spans="1:23" x14ac:dyDescent="0.25">
      <c r="A855" s="7">
        <v>2011</v>
      </c>
      <c r="B855" s="4" t="s">
        <v>35</v>
      </c>
      <c r="C855" s="4" t="s">
        <v>8</v>
      </c>
      <c r="D855" s="5">
        <v>53292</v>
      </c>
      <c r="E855" s="1">
        <v>6018</v>
      </c>
      <c r="F855" s="5">
        <f>+Tabla2[[#This Row],[10 VEN.]]+Tabla2[[#This Row],[10 AP]]</f>
        <v>59310</v>
      </c>
      <c r="G855" s="5">
        <v>999</v>
      </c>
      <c r="H855" s="1">
        <v>594</v>
      </c>
      <c r="I855" s="5">
        <f>+Tabla2[[#This Row],[15 VEN]]+Tabla2[[#This Row],[15 AP]]</f>
        <v>1593</v>
      </c>
      <c r="J855" s="5">
        <v>0</v>
      </c>
      <c r="K855" s="1">
        <v>8</v>
      </c>
      <c r="L855" s="5">
        <f>+Tabla2[[#This Row],[30 VEN.]]+Tabla2[[#This Row],[30 AP]]</f>
        <v>8</v>
      </c>
      <c r="M855" s="5">
        <v>199</v>
      </c>
      <c r="N855" s="1">
        <v>153</v>
      </c>
      <c r="O855" s="5">
        <f>+Tabla2[[#This Row],[45 VEN.]]+Tabla2[[#This Row],[45 AP]]</f>
        <v>352</v>
      </c>
      <c r="P855" s="2">
        <f>+Tabla2[[#This Row],[45 TOT]]+Tabla2[[#This Row],[30 TOT ]]+Tabla2[[#This Row],[15 TOT]]+Tabla2[[#This Row],[10 TOT]]</f>
        <v>61263</v>
      </c>
      <c r="Q855" s="5">
        <v>1706</v>
      </c>
      <c r="R855" s="5">
        <v>8</v>
      </c>
      <c r="S855" s="5">
        <v>1714</v>
      </c>
      <c r="T855" s="4"/>
      <c r="U855" s="4"/>
      <c r="V855" s="4"/>
      <c r="W855" s="4"/>
    </row>
    <row r="856" spans="1:23" x14ac:dyDescent="0.25">
      <c r="A856" s="7">
        <v>2011</v>
      </c>
      <c r="B856" s="4" t="s">
        <v>35</v>
      </c>
      <c r="C856" s="4" t="s">
        <v>3</v>
      </c>
      <c r="D856" s="5">
        <v>211022</v>
      </c>
      <c r="E856" s="1">
        <v>34718</v>
      </c>
      <c r="F856" s="5">
        <f>+Tabla2[[#This Row],[10 VEN.]]+Tabla2[[#This Row],[10 AP]]</f>
        <v>245740</v>
      </c>
      <c r="G856" s="5">
        <v>3001</v>
      </c>
      <c r="H856" s="1">
        <v>2275</v>
      </c>
      <c r="I856" s="5">
        <f>+Tabla2[[#This Row],[15 VEN]]+Tabla2[[#This Row],[15 AP]]</f>
        <v>5276</v>
      </c>
      <c r="J856" s="5">
        <v>5</v>
      </c>
      <c r="K856" s="1">
        <v>30</v>
      </c>
      <c r="L856" s="5">
        <f>+Tabla2[[#This Row],[30 VEN.]]+Tabla2[[#This Row],[30 AP]]</f>
        <v>35</v>
      </c>
      <c r="M856" s="5">
        <v>376</v>
      </c>
      <c r="N856" s="1">
        <v>196</v>
      </c>
      <c r="O856" s="5">
        <f>+Tabla2[[#This Row],[45 VEN.]]+Tabla2[[#This Row],[45 AP]]</f>
        <v>572</v>
      </c>
      <c r="P856" s="2">
        <f>+Tabla2[[#This Row],[45 TOT]]+Tabla2[[#This Row],[30 TOT ]]+Tabla2[[#This Row],[15 TOT]]+Tabla2[[#This Row],[10 TOT]]</f>
        <v>251623</v>
      </c>
      <c r="Q856" s="5">
        <v>637</v>
      </c>
      <c r="R856" s="5">
        <v>6</v>
      </c>
      <c r="S856" s="5">
        <v>643</v>
      </c>
      <c r="T856" s="4"/>
      <c r="U856" s="4"/>
      <c r="V856" s="4"/>
      <c r="W856" s="4"/>
    </row>
    <row r="857" spans="1:23" x14ac:dyDescent="0.25">
      <c r="A857" s="7">
        <v>2011</v>
      </c>
      <c r="B857" s="4" t="s">
        <v>35</v>
      </c>
      <c r="C857" s="4" t="s">
        <v>20</v>
      </c>
      <c r="D857" s="5">
        <v>14674</v>
      </c>
      <c r="E857" s="1">
        <v>2638</v>
      </c>
      <c r="F857" s="5">
        <f>+Tabla2[[#This Row],[10 VEN.]]+Tabla2[[#This Row],[10 AP]]</f>
        <v>17312</v>
      </c>
      <c r="G857" s="5">
        <v>346</v>
      </c>
      <c r="H857" s="1">
        <v>240</v>
      </c>
      <c r="I857" s="5">
        <f>+Tabla2[[#This Row],[15 VEN]]+Tabla2[[#This Row],[15 AP]]</f>
        <v>586</v>
      </c>
      <c r="J857" s="5">
        <v>0</v>
      </c>
      <c r="K857" s="1">
        <v>0</v>
      </c>
      <c r="L857" s="5">
        <f>+Tabla2[[#This Row],[30 VEN.]]+Tabla2[[#This Row],[30 AP]]</f>
        <v>0</v>
      </c>
      <c r="M857" s="5">
        <v>125</v>
      </c>
      <c r="N857" s="1">
        <v>54</v>
      </c>
      <c r="O857" s="5">
        <f>+Tabla2[[#This Row],[45 VEN.]]+Tabla2[[#This Row],[45 AP]]</f>
        <v>179</v>
      </c>
      <c r="P857" s="2">
        <f>+Tabla2[[#This Row],[45 TOT]]+Tabla2[[#This Row],[30 TOT ]]+Tabla2[[#This Row],[15 TOT]]+Tabla2[[#This Row],[10 TOT]]</f>
        <v>18077</v>
      </c>
      <c r="Q857" s="5">
        <v>381</v>
      </c>
      <c r="R857" s="5">
        <v>3</v>
      </c>
      <c r="S857" s="5">
        <v>384</v>
      </c>
      <c r="T857" s="4"/>
      <c r="U857" s="4"/>
      <c r="V857" s="4"/>
      <c r="W857" s="4"/>
    </row>
    <row r="858" spans="1:23" x14ac:dyDescent="0.25">
      <c r="A858" s="7">
        <v>2011</v>
      </c>
      <c r="B858" s="4" t="s">
        <v>35</v>
      </c>
      <c r="C858" s="4" t="s">
        <v>21</v>
      </c>
      <c r="D858" s="5">
        <v>50996</v>
      </c>
      <c r="E858" s="1">
        <v>3240</v>
      </c>
      <c r="F858" s="5">
        <f>+Tabla2[[#This Row],[10 VEN.]]+Tabla2[[#This Row],[10 AP]]</f>
        <v>54236</v>
      </c>
      <c r="G858" s="5">
        <v>208</v>
      </c>
      <c r="H858" s="1">
        <v>180</v>
      </c>
      <c r="I858" s="5">
        <f>+Tabla2[[#This Row],[15 VEN]]+Tabla2[[#This Row],[15 AP]]</f>
        <v>388</v>
      </c>
      <c r="J858" s="5">
        <v>0</v>
      </c>
      <c r="K858" s="1">
        <v>0</v>
      </c>
      <c r="L858" s="5">
        <f>+Tabla2[[#This Row],[30 VEN.]]+Tabla2[[#This Row],[30 AP]]</f>
        <v>0</v>
      </c>
      <c r="M858" s="5">
        <v>46</v>
      </c>
      <c r="N858" s="1">
        <v>32</v>
      </c>
      <c r="O858" s="5">
        <f>+Tabla2[[#This Row],[45 VEN.]]+Tabla2[[#This Row],[45 AP]]</f>
        <v>78</v>
      </c>
      <c r="P858" s="2">
        <f>+Tabla2[[#This Row],[45 TOT]]+Tabla2[[#This Row],[30 TOT ]]+Tabla2[[#This Row],[15 TOT]]+Tabla2[[#This Row],[10 TOT]]</f>
        <v>54702</v>
      </c>
      <c r="Q858" s="5">
        <v>884</v>
      </c>
      <c r="R858" s="5">
        <v>14</v>
      </c>
      <c r="S858" s="5">
        <v>898</v>
      </c>
      <c r="T858" s="4"/>
      <c r="U858" s="4"/>
      <c r="V858" s="4"/>
      <c r="W858" s="4"/>
    </row>
    <row r="859" spans="1:23" x14ac:dyDescent="0.25">
      <c r="A859" s="7">
        <v>2011</v>
      </c>
      <c r="B859" s="4" t="s">
        <v>35</v>
      </c>
      <c r="C859" s="4" t="s">
        <v>22</v>
      </c>
      <c r="D859" s="5">
        <v>0</v>
      </c>
      <c r="E859" s="1">
        <v>0</v>
      </c>
      <c r="F859" s="5">
        <f>+Tabla2[[#This Row],[10 VEN.]]+Tabla2[[#This Row],[10 AP]]</f>
        <v>0</v>
      </c>
      <c r="G859" s="5">
        <v>0</v>
      </c>
      <c r="H859" s="1">
        <v>0</v>
      </c>
      <c r="I859" s="5">
        <f>+Tabla2[[#This Row],[15 VEN]]+Tabla2[[#This Row],[15 AP]]</f>
        <v>0</v>
      </c>
      <c r="J859" s="5">
        <v>0</v>
      </c>
      <c r="K859" s="1">
        <v>0</v>
      </c>
      <c r="L859" s="5">
        <f>+Tabla2[[#This Row],[30 VEN.]]+Tabla2[[#This Row],[30 AP]]</f>
        <v>0</v>
      </c>
      <c r="M859" s="5">
        <v>97</v>
      </c>
      <c r="N859" s="1">
        <v>41</v>
      </c>
      <c r="O859" s="5">
        <f>+Tabla2[[#This Row],[45 VEN.]]+Tabla2[[#This Row],[45 AP]]</f>
        <v>138</v>
      </c>
      <c r="P859" s="2">
        <f>+Tabla2[[#This Row],[45 TOT]]+Tabla2[[#This Row],[30 TOT ]]+Tabla2[[#This Row],[15 TOT]]+Tabla2[[#This Row],[10 TOT]]</f>
        <v>138</v>
      </c>
      <c r="Q859" s="5">
        <v>3</v>
      </c>
      <c r="R859" s="5">
        <v>0</v>
      </c>
      <c r="S859" s="5">
        <v>3</v>
      </c>
      <c r="T859" s="4"/>
      <c r="U859" s="4"/>
      <c r="V859" s="4"/>
      <c r="W859" s="4"/>
    </row>
    <row r="860" spans="1:23" x14ac:dyDescent="0.25">
      <c r="A860" s="7">
        <v>2011</v>
      </c>
      <c r="B860" s="4" t="s">
        <v>35</v>
      </c>
      <c r="C860" s="4" t="s">
        <v>44</v>
      </c>
      <c r="D860" s="5">
        <v>27522</v>
      </c>
      <c r="E860" s="1">
        <v>791</v>
      </c>
      <c r="F860" s="5">
        <f>+Tabla2[[#This Row],[10 VEN.]]+Tabla2[[#This Row],[10 AP]]</f>
        <v>28313</v>
      </c>
      <c r="G860" s="5">
        <v>1287</v>
      </c>
      <c r="H860" s="1">
        <v>207</v>
      </c>
      <c r="I860" s="5">
        <f>+Tabla2[[#This Row],[15 VEN]]+Tabla2[[#This Row],[15 AP]]</f>
        <v>1494</v>
      </c>
      <c r="J860" s="5">
        <v>0</v>
      </c>
      <c r="K860" s="1">
        <v>0</v>
      </c>
      <c r="L860" s="5">
        <f>+Tabla2[[#This Row],[30 VEN.]]+Tabla2[[#This Row],[30 AP]]</f>
        <v>0</v>
      </c>
      <c r="M860" s="5">
        <v>471</v>
      </c>
      <c r="N860" s="1">
        <v>104</v>
      </c>
      <c r="O860" s="5">
        <f>+Tabla2[[#This Row],[45 VEN.]]+Tabla2[[#This Row],[45 AP]]</f>
        <v>575</v>
      </c>
      <c r="P860" s="2">
        <f>+Tabla2[[#This Row],[45 TOT]]+Tabla2[[#This Row],[30 TOT ]]+Tabla2[[#This Row],[15 TOT]]+Tabla2[[#This Row],[10 TOT]]</f>
        <v>30382</v>
      </c>
      <c r="Q860" s="5">
        <v>663</v>
      </c>
      <c r="R860" s="5">
        <v>39</v>
      </c>
      <c r="S860" s="5">
        <v>702</v>
      </c>
      <c r="T860" s="4"/>
      <c r="U860" s="4"/>
      <c r="V860" s="4"/>
      <c r="W860" s="4"/>
    </row>
    <row r="861" spans="1:23" x14ac:dyDescent="0.25">
      <c r="A861" s="7">
        <v>2011</v>
      </c>
      <c r="B861" s="4" t="s">
        <v>35</v>
      </c>
      <c r="C861" s="4" t="s">
        <v>23</v>
      </c>
      <c r="D861" s="5">
        <v>126846</v>
      </c>
      <c r="E861" s="1">
        <v>7917</v>
      </c>
      <c r="F861" s="5">
        <f>+Tabla2[[#This Row],[10 VEN.]]+Tabla2[[#This Row],[10 AP]]</f>
        <v>134763</v>
      </c>
      <c r="G861" s="5">
        <v>1672</v>
      </c>
      <c r="H861" s="1">
        <v>1032</v>
      </c>
      <c r="I861" s="5">
        <f>+Tabla2[[#This Row],[15 VEN]]+Tabla2[[#This Row],[15 AP]]</f>
        <v>2704</v>
      </c>
      <c r="J861" s="5">
        <v>0</v>
      </c>
      <c r="K861" s="1">
        <v>32</v>
      </c>
      <c r="L861" s="5">
        <f>+Tabla2[[#This Row],[30 VEN.]]+Tabla2[[#This Row],[30 AP]]</f>
        <v>32</v>
      </c>
      <c r="M861" s="5">
        <v>289</v>
      </c>
      <c r="N861" s="1">
        <v>258</v>
      </c>
      <c r="O861" s="5">
        <f>+Tabla2[[#This Row],[45 VEN.]]+Tabla2[[#This Row],[45 AP]]</f>
        <v>547</v>
      </c>
      <c r="P861" s="2">
        <f>+Tabla2[[#This Row],[45 TOT]]+Tabla2[[#This Row],[30 TOT ]]+Tabla2[[#This Row],[15 TOT]]+Tabla2[[#This Row],[10 TOT]]</f>
        <v>138046</v>
      </c>
      <c r="Q861" s="5">
        <v>11182</v>
      </c>
      <c r="R861" s="5">
        <v>164</v>
      </c>
      <c r="S861" s="5">
        <v>11346</v>
      </c>
      <c r="T861" s="4"/>
      <c r="U861" s="4"/>
      <c r="V861" s="4"/>
      <c r="W861" s="4"/>
    </row>
    <row r="862" spans="1:23" x14ac:dyDescent="0.25">
      <c r="A862" s="7">
        <v>2011</v>
      </c>
      <c r="B862" s="4" t="s">
        <v>35</v>
      </c>
      <c r="C862" s="4" t="s">
        <v>9</v>
      </c>
      <c r="D862" s="5">
        <v>147033</v>
      </c>
      <c r="E862" s="1">
        <v>20962</v>
      </c>
      <c r="F862" s="5">
        <f>+Tabla2[[#This Row],[10 VEN.]]+Tabla2[[#This Row],[10 AP]]</f>
        <v>167995</v>
      </c>
      <c r="G862" s="5">
        <v>1460</v>
      </c>
      <c r="H862" s="1">
        <v>1272</v>
      </c>
      <c r="I862" s="5">
        <f>+Tabla2[[#This Row],[15 VEN]]+Tabla2[[#This Row],[15 AP]]</f>
        <v>2732</v>
      </c>
      <c r="J862" s="5">
        <v>2</v>
      </c>
      <c r="K862" s="1">
        <v>8</v>
      </c>
      <c r="L862" s="5">
        <f>+Tabla2[[#This Row],[30 VEN.]]+Tabla2[[#This Row],[30 AP]]</f>
        <v>10</v>
      </c>
      <c r="M862" s="5">
        <v>144</v>
      </c>
      <c r="N862" s="1">
        <v>82</v>
      </c>
      <c r="O862" s="5">
        <f>+Tabla2[[#This Row],[45 VEN.]]+Tabla2[[#This Row],[45 AP]]</f>
        <v>226</v>
      </c>
      <c r="P862" s="2">
        <f>+Tabla2[[#This Row],[45 TOT]]+Tabla2[[#This Row],[30 TOT ]]+Tabla2[[#This Row],[15 TOT]]+Tabla2[[#This Row],[10 TOT]]</f>
        <v>170963</v>
      </c>
      <c r="Q862" s="5">
        <v>148</v>
      </c>
      <c r="R862" s="5">
        <v>0</v>
      </c>
      <c r="S862" s="5">
        <v>148</v>
      </c>
      <c r="T862" s="4"/>
      <c r="U862" s="4"/>
      <c r="V862" s="4"/>
      <c r="W862" s="4"/>
    </row>
    <row r="863" spans="1:23" x14ac:dyDescent="0.25">
      <c r="A863" s="7">
        <v>2011</v>
      </c>
      <c r="B863" s="4" t="s">
        <v>35</v>
      </c>
      <c r="C863" s="4" t="s">
        <v>15</v>
      </c>
      <c r="D863" s="5">
        <v>65820</v>
      </c>
      <c r="E863" s="1">
        <v>45081</v>
      </c>
      <c r="F863" s="5">
        <f>+Tabla2[[#This Row],[10 VEN.]]+Tabla2[[#This Row],[10 AP]]</f>
        <v>110901</v>
      </c>
      <c r="G863" s="5">
        <v>553</v>
      </c>
      <c r="H863" s="1">
        <v>1178</v>
      </c>
      <c r="I863" s="5">
        <f>+Tabla2[[#This Row],[15 VEN]]+Tabla2[[#This Row],[15 AP]]</f>
        <v>1731</v>
      </c>
      <c r="J863" s="5">
        <v>0</v>
      </c>
      <c r="K863" s="1">
        <v>1</v>
      </c>
      <c r="L863" s="5">
        <f>+Tabla2[[#This Row],[30 VEN.]]+Tabla2[[#This Row],[30 AP]]</f>
        <v>1</v>
      </c>
      <c r="M863" s="5">
        <v>128</v>
      </c>
      <c r="N863" s="1">
        <v>39</v>
      </c>
      <c r="O863" s="5">
        <f>+Tabla2[[#This Row],[45 VEN.]]+Tabla2[[#This Row],[45 AP]]</f>
        <v>167</v>
      </c>
      <c r="P863" s="2">
        <f>+Tabla2[[#This Row],[45 TOT]]+Tabla2[[#This Row],[30 TOT ]]+Tabla2[[#This Row],[15 TOT]]+Tabla2[[#This Row],[10 TOT]]</f>
        <v>112800</v>
      </c>
      <c r="Q863" s="5">
        <v>7303</v>
      </c>
      <c r="R863" s="5">
        <v>2</v>
      </c>
      <c r="S863" s="5">
        <v>7305</v>
      </c>
      <c r="T863" s="4"/>
      <c r="U863" s="4"/>
      <c r="V863" s="4"/>
      <c r="W863" s="4"/>
    </row>
    <row r="864" spans="1:23" x14ac:dyDescent="0.25">
      <c r="A864" s="7">
        <v>2011</v>
      </c>
      <c r="B864" s="4" t="s">
        <v>35</v>
      </c>
      <c r="C864" s="4" t="s">
        <v>25</v>
      </c>
      <c r="D864" s="5">
        <v>80391</v>
      </c>
      <c r="E864" s="1">
        <v>71330</v>
      </c>
      <c r="F864" s="5">
        <f>+Tabla2[[#This Row],[10 VEN.]]+Tabla2[[#This Row],[10 AP]]</f>
        <v>151721</v>
      </c>
      <c r="G864" s="5">
        <v>1141</v>
      </c>
      <c r="H864" s="1">
        <v>1916</v>
      </c>
      <c r="I864" s="5">
        <f>+Tabla2[[#This Row],[15 VEN]]+Tabla2[[#This Row],[15 AP]]</f>
        <v>3057</v>
      </c>
      <c r="J864" s="5">
        <v>3</v>
      </c>
      <c r="K864" s="1">
        <v>4</v>
      </c>
      <c r="L864" s="5">
        <f>+Tabla2[[#This Row],[30 VEN.]]+Tabla2[[#This Row],[30 AP]]</f>
        <v>7</v>
      </c>
      <c r="M864" s="5">
        <v>592</v>
      </c>
      <c r="N864" s="1">
        <v>202</v>
      </c>
      <c r="O864" s="5">
        <f>+Tabla2[[#This Row],[45 VEN.]]+Tabla2[[#This Row],[45 AP]]</f>
        <v>794</v>
      </c>
      <c r="P864" s="2">
        <f>+Tabla2[[#This Row],[45 TOT]]+Tabla2[[#This Row],[30 TOT ]]+Tabla2[[#This Row],[15 TOT]]+Tabla2[[#This Row],[10 TOT]]</f>
        <v>155579</v>
      </c>
      <c r="Q864" s="5">
        <v>45</v>
      </c>
      <c r="R864" s="5">
        <v>5</v>
      </c>
      <c r="S864" s="5">
        <v>50</v>
      </c>
      <c r="T864" s="4"/>
      <c r="U864" s="4"/>
      <c r="V864" s="4"/>
      <c r="W864" s="4"/>
    </row>
    <row r="865" spans="1:23" x14ac:dyDescent="0.25">
      <c r="A865" s="7">
        <v>2011</v>
      </c>
      <c r="B865" s="4" t="s">
        <v>35</v>
      </c>
      <c r="C865" s="4" t="s">
        <v>24</v>
      </c>
      <c r="D865" s="5">
        <v>0</v>
      </c>
      <c r="E865" s="1">
        <v>0</v>
      </c>
      <c r="F865" s="5">
        <f>+Tabla2[[#This Row],[10 VEN.]]+Tabla2[[#This Row],[10 AP]]</f>
        <v>0</v>
      </c>
      <c r="G865" s="5">
        <v>0</v>
      </c>
      <c r="H865" s="1">
        <v>0</v>
      </c>
      <c r="I865" s="5">
        <f>+Tabla2[[#This Row],[15 VEN]]+Tabla2[[#This Row],[15 AP]]</f>
        <v>0</v>
      </c>
      <c r="J865" s="5">
        <v>0</v>
      </c>
      <c r="K865" s="1">
        <v>0</v>
      </c>
      <c r="L865" s="5">
        <f>+Tabla2[[#This Row],[30 VEN.]]+Tabla2[[#This Row],[30 AP]]</f>
        <v>0</v>
      </c>
      <c r="M865" s="5">
        <v>397</v>
      </c>
      <c r="N865" s="1">
        <v>68</v>
      </c>
      <c r="O865" s="5">
        <f>+Tabla2[[#This Row],[45 VEN.]]+Tabla2[[#This Row],[45 AP]]</f>
        <v>465</v>
      </c>
      <c r="P865" s="2">
        <f>+Tabla2[[#This Row],[45 TOT]]+Tabla2[[#This Row],[30 TOT ]]+Tabla2[[#This Row],[15 TOT]]+Tabla2[[#This Row],[10 TOT]]</f>
        <v>465</v>
      </c>
      <c r="Q865" s="5">
        <v>3</v>
      </c>
      <c r="R865" s="5">
        <v>0</v>
      </c>
      <c r="S865" s="5">
        <v>3</v>
      </c>
      <c r="T865" s="4"/>
      <c r="U865" s="4"/>
      <c r="V865" s="4"/>
      <c r="W865" s="4"/>
    </row>
    <row r="866" spans="1:23" x14ac:dyDescent="0.25">
      <c r="A866" s="7">
        <v>2011</v>
      </c>
      <c r="B866" s="4" t="s">
        <v>35</v>
      </c>
      <c r="C866" s="4" t="s">
        <v>7</v>
      </c>
      <c r="D866" s="5">
        <v>274390</v>
      </c>
      <c r="E866" s="1">
        <v>12582</v>
      </c>
      <c r="F866" s="5">
        <f>+Tabla2[[#This Row],[10 VEN.]]+Tabla2[[#This Row],[10 AP]]</f>
        <v>286972</v>
      </c>
      <c r="G866" s="5">
        <v>5124</v>
      </c>
      <c r="H866" s="1">
        <v>7141</v>
      </c>
      <c r="I866" s="5">
        <f>+Tabla2[[#This Row],[15 VEN]]+Tabla2[[#This Row],[15 AP]]</f>
        <v>12265</v>
      </c>
      <c r="J866" s="5">
        <v>24</v>
      </c>
      <c r="K866" s="1">
        <v>44</v>
      </c>
      <c r="L866" s="5">
        <f>+Tabla2[[#This Row],[30 VEN.]]+Tabla2[[#This Row],[30 AP]]</f>
        <v>68</v>
      </c>
      <c r="M866" s="5">
        <v>1186</v>
      </c>
      <c r="N866" s="1">
        <v>685</v>
      </c>
      <c r="O866" s="5">
        <f>+Tabla2[[#This Row],[45 VEN.]]+Tabla2[[#This Row],[45 AP]]</f>
        <v>1871</v>
      </c>
      <c r="P866" s="2">
        <f>+Tabla2[[#This Row],[45 TOT]]+Tabla2[[#This Row],[30 TOT ]]+Tabla2[[#This Row],[15 TOT]]+Tabla2[[#This Row],[10 TOT]]</f>
        <v>301176</v>
      </c>
      <c r="Q866" s="5">
        <v>7517</v>
      </c>
      <c r="R866" s="5">
        <v>22</v>
      </c>
      <c r="S866" s="5">
        <v>7539</v>
      </c>
      <c r="T866" s="4"/>
      <c r="U866" s="4"/>
      <c r="V866" s="4"/>
      <c r="W866" s="4"/>
    </row>
    <row r="867" spans="1:23" x14ac:dyDescent="0.25">
      <c r="A867" s="7">
        <v>2011</v>
      </c>
      <c r="B867" s="4" t="s">
        <v>35</v>
      </c>
      <c r="C867" s="4" t="s">
        <v>17</v>
      </c>
      <c r="D867" s="5">
        <v>98103</v>
      </c>
      <c r="E867" s="1">
        <v>6397</v>
      </c>
      <c r="F867" s="5">
        <f>+Tabla2[[#This Row],[10 VEN.]]+Tabla2[[#This Row],[10 AP]]</f>
        <v>104500</v>
      </c>
      <c r="G867" s="5">
        <v>1699</v>
      </c>
      <c r="H867" s="1">
        <v>919</v>
      </c>
      <c r="I867" s="5">
        <f>+Tabla2[[#This Row],[15 VEN]]+Tabla2[[#This Row],[15 AP]]</f>
        <v>2618</v>
      </c>
      <c r="J867" s="5">
        <v>8</v>
      </c>
      <c r="K867" s="1">
        <v>28</v>
      </c>
      <c r="L867" s="5">
        <f>+Tabla2[[#This Row],[30 VEN.]]+Tabla2[[#This Row],[30 AP]]</f>
        <v>36</v>
      </c>
      <c r="M867" s="5">
        <v>360</v>
      </c>
      <c r="N867" s="1">
        <v>633</v>
      </c>
      <c r="O867" s="5">
        <f>+Tabla2[[#This Row],[45 VEN.]]+Tabla2[[#This Row],[45 AP]]</f>
        <v>993</v>
      </c>
      <c r="P867" s="2">
        <f>+Tabla2[[#This Row],[45 TOT]]+Tabla2[[#This Row],[30 TOT ]]+Tabla2[[#This Row],[15 TOT]]+Tabla2[[#This Row],[10 TOT]]</f>
        <v>108147</v>
      </c>
      <c r="Q867" s="5">
        <v>951</v>
      </c>
      <c r="R867" s="5">
        <v>0</v>
      </c>
      <c r="S867" s="5">
        <v>951</v>
      </c>
      <c r="T867" s="4"/>
      <c r="U867" s="4"/>
      <c r="V867" s="4"/>
      <c r="W867" s="4"/>
    </row>
    <row r="868" spans="1:23" x14ac:dyDescent="0.25">
      <c r="A868" s="7">
        <v>2011</v>
      </c>
      <c r="B868" s="4" t="s">
        <v>35</v>
      </c>
      <c r="C868" s="4" t="s">
        <v>26</v>
      </c>
      <c r="D868" s="5">
        <v>103433</v>
      </c>
      <c r="E868" s="1">
        <v>4830</v>
      </c>
      <c r="F868" s="5">
        <f>+Tabla2[[#This Row],[10 VEN.]]+Tabla2[[#This Row],[10 AP]]</f>
        <v>108263</v>
      </c>
      <c r="G868" s="5">
        <v>946</v>
      </c>
      <c r="H868" s="1">
        <v>1412</v>
      </c>
      <c r="I868" s="5">
        <f>+Tabla2[[#This Row],[15 VEN]]+Tabla2[[#This Row],[15 AP]]</f>
        <v>2358</v>
      </c>
      <c r="J868" s="5">
        <v>0</v>
      </c>
      <c r="K868" s="1">
        <v>0</v>
      </c>
      <c r="L868" s="5">
        <f>+Tabla2[[#This Row],[30 VEN.]]+Tabla2[[#This Row],[30 AP]]</f>
        <v>0</v>
      </c>
      <c r="M868" s="5">
        <v>443</v>
      </c>
      <c r="N868" s="1">
        <v>317</v>
      </c>
      <c r="O868" s="5">
        <f>+Tabla2[[#This Row],[45 VEN.]]+Tabla2[[#This Row],[45 AP]]</f>
        <v>760</v>
      </c>
      <c r="P868" s="2">
        <f>+Tabla2[[#This Row],[45 TOT]]+Tabla2[[#This Row],[30 TOT ]]+Tabla2[[#This Row],[15 TOT]]+Tabla2[[#This Row],[10 TOT]]</f>
        <v>111381</v>
      </c>
      <c r="Q868" s="5">
        <v>50513</v>
      </c>
      <c r="R868" s="5">
        <v>690</v>
      </c>
      <c r="S868" s="5">
        <v>51203</v>
      </c>
      <c r="T868" s="4"/>
      <c r="U868" s="4"/>
      <c r="V868" s="4"/>
      <c r="W868" s="4"/>
    </row>
    <row r="869" spans="1:23" x14ac:dyDescent="0.25">
      <c r="A869" s="7">
        <v>2011</v>
      </c>
      <c r="B869" s="4" t="s">
        <v>35</v>
      </c>
      <c r="C869" s="4" t="s">
        <v>6</v>
      </c>
      <c r="D869" s="5">
        <v>90749</v>
      </c>
      <c r="E869" s="1">
        <v>6833</v>
      </c>
      <c r="F869" s="5">
        <f>+Tabla2[[#This Row],[10 VEN.]]+Tabla2[[#This Row],[10 AP]]</f>
        <v>97582</v>
      </c>
      <c r="G869" s="5">
        <v>1444</v>
      </c>
      <c r="H869" s="1">
        <v>834</v>
      </c>
      <c r="I869" s="5">
        <f>+Tabla2[[#This Row],[15 VEN]]+Tabla2[[#This Row],[15 AP]]</f>
        <v>2278</v>
      </c>
      <c r="J869" s="5">
        <v>0</v>
      </c>
      <c r="K869" s="1">
        <v>0</v>
      </c>
      <c r="L869" s="5">
        <f>+Tabla2[[#This Row],[30 VEN.]]+Tabla2[[#This Row],[30 AP]]</f>
        <v>0</v>
      </c>
      <c r="M869" s="5">
        <v>215</v>
      </c>
      <c r="N869" s="1">
        <v>65</v>
      </c>
      <c r="O869" s="5">
        <f>+Tabla2[[#This Row],[45 VEN.]]+Tabla2[[#This Row],[45 AP]]</f>
        <v>280</v>
      </c>
      <c r="P869" s="2">
        <f>+Tabla2[[#This Row],[45 TOT]]+Tabla2[[#This Row],[30 TOT ]]+Tabla2[[#This Row],[15 TOT]]+Tabla2[[#This Row],[10 TOT]]</f>
        <v>100140</v>
      </c>
      <c r="Q869" s="5">
        <v>3042</v>
      </c>
      <c r="R869" s="5">
        <v>7</v>
      </c>
      <c r="S869" s="5">
        <v>3049</v>
      </c>
      <c r="T869" s="4"/>
      <c r="U869" s="4"/>
      <c r="V869" s="4"/>
      <c r="W869" s="4"/>
    </row>
    <row r="870" spans="1:23" x14ac:dyDescent="0.25">
      <c r="A870" s="7">
        <v>2011</v>
      </c>
      <c r="B870" s="4" t="s">
        <v>35</v>
      </c>
      <c r="C870" s="4" t="s">
        <v>64</v>
      </c>
      <c r="D870" s="5">
        <v>322208</v>
      </c>
      <c r="E870" s="1">
        <v>14498</v>
      </c>
      <c r="F870" s="5">
        <f>+Tabla2[[#This Row],[10 VEN.]]+Tabla2[[#This Row],[10 AP]]</f>
        <v>336706</v>
      </c>
      <c r="G870" s="5">
        <v>7789</v>
      </c>
      <c r="H870" s="1">
        <v>3119</v>
      </c>
      <c r="I870" s="5">
        <f>+Tabla2[[#This Row],[15 VEN]]+Tabla2[[#This Row],[15 AP]]</f>
        <v>10908</v>
      </c>
      <c r="J870" s="5">
        <v>11</v>
      </c>
      <c r="K870" s="1">
        <v>29</v>
      </c>
      <c r="L870" s="5">
        <f>+Tabla2[[#This Row],[30 VEN.]]+Tabla2[[#This Row],[30 AP]]</f>
        <v>40</v>
      </c>
      <c r="M870" s="5">
        <v>1027</v>
      </c>
      <c r="N870" s="1">
        <v>379</v>
      </c>
      <c r="O870" s="5">
        <f>+Tabla2[[#This Row],[45 VEN.]]+Tabla2[[#This Row],[45 AP]]</f>
        <v>1406</v>
      </c>
      <c r="P870" s="2">
        <f>+Tabla2[[#This Row],[45 TOT]]+Tabla2[[#This Row],[30 TOT ]]+Tabla2[[#This Row],[15 TOT]]+Tabla2[[#This Row],[10 TOT]]</f>
        <v>349060</v>
      </c>
      <c r="Q870" s="5">
        <v>1748</v>
      </c>
      <c r="R870" s="5">
        <v>9</v>
      </c>
      <c r="S870" s="5">
        <v>1757</v>
      </c>
      <c r="T870" s="4"/>
      <c r="U870" s="4"/>
      <c r="V870" s="4"/>
      <c r="W870" s="4"/>
    </row>
    <row r="871" spans="1:23" x14ac:dyDescent="0.25">
      <c r="A871" s="7">
        <v>2011</v>
      </c>
      <c r="B871" s="4" t="s">
        <v>35</v>
      </c>
      <c r="C871" s="4" t="s">
        <v>18</v>
      </c>
      <c r="D871" s="5">
        <v>0</v>
      </c>
      <c r="E871" s="1">
        <v>104</v>
      </c>
      <c r="F871" s="5">
        <f>+Tabla2[[#This Row],[10 VEN.]]+Tabla2[[#This Row],[10 AP]]</f>
        <v>104</v>
      </c>
      <c r="G871" s="5">
        <v>0</v>
      </c>
      <c r="H871" s="1">
        <v>0</v>
      </c>
      <c r="I871" s="5">
        <f>+Tabla2[[#This Row],[15 VEN]]+Tabla2[[#This Row],[15 AP]]</f>
        <v>0</v>
      </c>
      <c r="J871" s="5">
        <v>0</v>
      </c>
      <c r="K871" s="1">
        <v>0</v>
      </c>
      <c r="L871" s="5">
        <f>+Tabla2[[#This Row],[30 VEN.]]+Tabla2[[#This Row],[30 AP]]</f>
        <v>0</v>
      </c>
      <c r="M871" s="5">
        <v>0</v>
      </c>
      <c r="N871" s="1">
        <v>0</v>
      </c>
      <c r="O871" s="5">
        <f>+Tabla2[[#This Row],[45 VEN.]]+Tabla2[[#This Row],[45 AP]]</f>
        <v>0</v>
      </c>
      <c r="P871" s="2">
        <f>+Tabla2[[#This Row],[45 TOT]]+Tabla2[[#This Row],[30 TOT ]]+Tabla2[[#This Row],[15 TOT]]+Tabla2[[#This Row],[10 TOT]]</f>
        <v>104</v>
      </c>
      <c r="Q871" s="5">
        <v>0</v>
      </c>
      <c r="R871" s="5">
        <v>0</v>
      </c>
      <c r="S871" s="5">
        <v>0</v>
      </c>
      <c r="T871" s="4"/>
      <c r="U871" s="4"/>
      <c r="V871" s="4"/>
      <c r="W871" s="4"/>
    </row>
    <row r="872" spans="1:23" x14ac:dyDescent="0.25">
      <c r="A872" s="7">
        <v>2011</v>
      </c>
      <c r="B872" s="4" t="s">
        <v>35</v>
      </c>
      <c r="C872" s="4" t="s">
        <v>27</v>
      </c>
      <c r="D872" s="5">
        <v>0</v>
      </c>
      <c r="E872" s="1">
        <v>564</v>
      </c>
      <c r="F872" s="5">
        <f>+Tabla2[[#This Row],[10 VEN.]]+Tabla2[[#This Row],[10 AP]]</f>
        <v>564</v>
      </c>
      <c r="G872" s="5">
        <v>0</v>
      </c>
      <c r="H872" s="1">
        <v>0</v>
      </c>
      <c r="I872" s="5">
        <f>+Tabla2[[#This Row],[15 VEN]]+Tabla2[[#This Row],[15 AP]]</f>
        <v>0</v>
      </c>
      <c r="J872" s="5">
        <v>0</v>
      </c>
      <c r="K872" s="1">
        <v>0</v>
      </c>
      <c r="L872" s="5">
        <f>+Tabla2[[#This Row],[30 VEN.]]+Tabla2[[#This Row],[30 AP]]</f>
        <v>0</v>
      </c>
      <c r="M872" s="5">
        <v>0</v>
      </c>
      <c r="N872" s="1">
        <v>0</v>
      </c>
      <c r="O872" s="5">
        <f>+Tabla2[[#This Row],[45 VEN.]]+Tabla2[[#This Row],[45 AP]]</f>
        <v>0</v>
      </c>
      <c r="P872" s="2">
        <f>+Tabla2[[#This Row],[45 TOT]]+Tabla2[[#This Row],[30 TOT ]]+Tabla2[[#This Row],[15 TOT]]+Tabla2[[#This Row],[10 TOT]]</f>
        <v>564</v>
      </c>
      <c r="Q872" s="5">
        <v>0</v>
      </c>
      <c r="R872" s="5">
        <v>0</v>
      </c>
      <c r="S872" s="5">
        <v>0</v>
      </c>
      <c r="T872" s="4"/>
      <c r="U872" s="4"/>
      <c r="V872" s="4"/>
      <c r="W872" s="4"/>
    </row>
    <row r="873" spans="1:23" x14ac:dyDescent="0.25">
      <c r="A873" s="7">
        <v>2011</v>
      </c>
      <c r="B873" s="4" t="s">
        <v>35</v>
      </c>
      <c r="C873" s="4" t="s">
        <v>5</v>
      </c>
      <c r="D873" s="5">
        <v>1449</v>
      </c>
      <c r="E873" s="1">
        <v>1657</v>
      </c>
      <c r="F873" s="5">
        <f>+Tabla2[[#This Row],[10 VEN.]]+Tabla2[[#This Row],[10 AP]]</f>
        <v>3106</v>
      </c>
      <c r="G873" s="5">
        <v>0</v>
      </c>
      <c r="H873" s="1">
        <v>0</v>
      </c>
      <c r="I873" s="5">
        <f>+Tabla2[[#This Row],[15 VEN]]+Tabla2[[#This Row],[15 AP]]</f>
        <v>0</v>
      </c>
      <c r="J873" s="5">
        <v>0</v>
      </c>
      <c r="K873" s="1">
        <v>0</v>
      </c>
      <c r="L873" s="5">
        <f>+Tabla2[[#This Row],[30 VEN.]]+Tabla2[[#This Row],[30 AP]]</f>
        <v>0</v>
      </c>
      <c r="M873" s="5">
        <v>0</v>
      </c>
      <c r="N873" s="1">
        <v>0</v>
      </c>
      <c r="O873" s="5">
        <f>+Tabla2[[#This Row],[45 VEN.]]+Tabla2[[#This Row],[45 AP]]</f>
        <v>0</v>
      </c>
      <c r="P873" s="2">
        <f>+Tabla2[[#This Row],[45 TOT]]+Tabla2[[#This Row],[30 TOT ]]+Tabla2[[#This Row],[15 TOT]]+Tabla2[[#This Row],[10 TOT]]</f>
        <v>3106</v>
      </c>
      <c r="Q873" s="5">
        <v>0</v>
      </c>
      <c r="R873" s="5">
        <v>0</v>
      </c>
      <c r="S873" s="5">
        <v>0</v>
      </c>
      <c r="T873" s="4"/>
      <c r="U873" s="4"/>
      <c r="V873" s="4"/>
      <c r="W873" s="4"/>
    </row>
    <row r="874" spans="1:23" x14ac:dyDescent="0.25">
      <c r="A874" s="7">
        <v>2011</v>
      </c>
      <c r="B874" s="4" t="s">
        <v>35</v>
      </c>
      <c r="C874" s="4" t="s">
        <v>11</v>
      </c>
      <c r="D874" s="5">
        <v>0</v>
      </c>
      <c r="E874" s="1">
        <v>0</v>
      </c>
      <c r="F874" s="5">
        <f>+Tabla2[[#This Row],[10 VEN.]]+Tabla2[[#This Row],[10 AP]]</f>
        <v>0</v>
      </c>
      <c r="G874" s="5">
        <v>0</v>
      </c>
      <c r="H874" s="1">
        <v>0</v>
      </c>
      <c r="I874" s="5">
        <f>+Tabla2[[#This Row],[15 VEN]]+Tabla2[[#This Row],[15 AP]]</f>
        <v>0</v>
      </c>
      <c r="J874" s="5">
        <v>0</v>
      </c>
      <c r="K874" s="1">
        <v>0</v>
      </c>
      <c r="L874" s="5">
        <f>+Tabla2[[#This Row],[30 VEN.]]+Tabla2[[#This Row],[30 AP]]</f>
        <v>0</v>
      </c>
      <c r="M874" s="5">
        <v>4</v>
      </c>
      <c r="N874" s="1">
        <v>0</v>
      </c>
      <c r="O874" s="5">
        <f>+Tabla2[[#This Row],[45 VEN.]]+Tabla2[[#This Row],[45 AP]]</f>
        <v>4</v>
      </c>
      <c r="P874" s="2">
        <f>+Tabla2[[#This Row],[45 TOT]]+Tabla2[[#This Row],[30 TOT ]]+Tabla2[[#This Row],[15 TOT]]+Tabla2[[#This Row],[10 TOT]]</f>
        <v>4</v>
      </c>
      <c r="Q874" s="5">
        <v>0</v>
      </c>
      <c r="R874" s="5">
        <v>0</v>
      </c>
      <c r="S874" s="5">
        <v>0</v>
      </c>
      <c r="T874" s="4"/>
      <c r="U874" s="4"/>
      <c r="V874" s="4"/>
      <c r="W874" s="4"/>
    </row>
    <row r="875" spans="1:23" x14ac:dyDescent="0.25">
      <c r="A875" s="7">
        <v>2011</v>
      </c>
      <c r="B875" s="4" t="s">
        <v>35</v>
      </c>
      <c r="C875" s="4" t="s">
        <v>28</v>
      </c>
      <c r="D875" s="5">
        <v>0</v>
      </c>
      <c r="E875" s="1">
        <v>0</v>
      </c>
      <c r="F875" s="5">
        <f>+Tabla2[[#This Row],[10 VEN.]]+Tabla2[[#This Row],[10 AP]]</f>
        <v>0</v>
      </c>
      <c r="G875" s="5">
        <v>0</v>
      </c>
      <c r="H875" s="1">
        <v>0</v>
      </c>
      <c r="I875" s="5">
        <f>+Tabla2[[#This Row],[15 VEN]]+Tabla2[[#This Row],[15 AP]]</f>
        <v>0</v>
      </c>
      <c r="J875" s="5">
        <v>0</v>
      </c>
      <c r="K875" s="1">
        <v>0</v>
      </c>
      <c r="L875" s="5">
        <f>+Tabla2[[#This Row],[30 VEN.]]+Tabla2[[#This Row],[30 AP]]</f>
        <v>0</v>
      </c>
      <c r="M875" s="5">
        <v>50</v>
      </c>
      <c r="N875" s="1">
        <v>0</v>
      </c>
      <c r="O875" s="5">
        <f>+Tabla2[[#This Row],[45 VEN.]]+Tabla2[[#This Row],[45 AP]]</f>
        <v>50</v>
      </c>
      <c r="P875" s="2">
        <f>+Tabla2[[#This Row],[45 TOT]]+Tabla2[[#This Row],[30 TOT ]]+Tabla2[[#This Row],[15 TOT]]+Tabla2[[#This Row],[10 TOT]]</f>
        <v>50</v>
      </c>
      <c r="Q875" s="5">
        <v>0</v>
      </c>
      <c r="R875" s="5">
        <v>0</v>
      </c>
      <c r="S875" s="5">
        <v>0</v>
      </c>
      <c r="T875" s="4"/>
      <c r="U875" s="4"/>
      <c r="V875" s="4"/>
      <c r="W875" s="4"/>
    </row>
    <row r="876" spans="1:23" x14ac:dyDescent="0.25">
      <c r="A876" s="7">
        <v>2011</v>
      </c>
      <c r="B876" s="4" t="s">
        <v>35</v>
      </c>
      <c r="C876" s="4" t="s">
        <v>45</v>
      </c>
      <c r="D876" s="5">
        <v>0</v>
      </c>
      <c r="E876" s="1">
        <v>0</v>
      </c>
      <c r="F876" s="5">
        <f>+Tabla2[[#This Row],[10 VEN.]]+Tabla2[[#This Row],[10 AP]]</f>
        <v>0</v>
      </c>
      <c r="G876" s="5">
        <v>0</v>
      </c>
      <c r="H876" s="1">
        <v>0</v>
      </c>
      <c r="I876" s="5">
        <f>+Tabla2[[#This Row],[15 VEN]]+Tabla2[[#This Row],[15 AP]]</f>
        <v>0</v>
      </c>
      <c r="J876" s="5">
        <v>0</v>
      </c>
      <c r="K876" s="1">
        <v>0</v>
      </c>
      <c r="L876" s="5">
        <f>+Tabla2[[#This Row],[30 VEN.]]+Tabla2[[#This Row],[30 AP]]</f>
        <v>0</v>
      </c>
      <c r="M876" s="5">
        <v>10</v>
      </c>
      <c r="N876" s="1">
        <v>0</v>
      </c>
      <c r="O876" s="5">
        <f>+Tabla2[[#This Row],[45 VEN.]]+Tabla2[[#This Row],[45 AP]]</f>
        <v>10</v>
      </c>
      <c r="P876" s="2">
        <f>+Tabla2[[#This Row],[45 TOT]]+Tabla2[[#This Row],[30 TOT ]]+Tabla2[[#This Row],[15 TOT]]+Tabla2[[#This Row],[10 TOT]]</f>
        <v>10</v>
      </c>
      <c r="Q876" s="5">
        <v>0</v>
      </c>
      <c r="R876" s="5">
        <v>0</v>
      </c>
      <c r="S876" s="5">
        <v>0</v>
      </c>
      <c r="T876" s="4"/>
      <c r="U876" s="4"/>
      <c r="V876" s="4"/>
      <c r="W876" s="4"/>
    </row>
    <row r="877" spans="1:23" x14ac:dyDescent="0.25">
      <c r="A877" s="7">
        <v>2011</v>
      </c>
      <c r="B877" s="4" t="s">
        <v>35</v>
      </c>
      <c r="C877" s="4" t="s">
        <v>63</v>
      </c>
      <c r="D877" s="5">
        <v>0</v>
      </c>
      <c r="E877" s="1">
        <v>0</v>
      </c>
      <c r="F877" s="5">
        <f>+Tabla2[[#This Row],[10 VEN.]]+Tabla2[[#This Row],[10 AP]]</f>
        <v>0</v>
      </c>
      <c r="G877" s="5">
        <v>0</v>
      </c>
      <c r="H877" s="1">
        <v>0</v>
      </c>
      <c r="I877" s="5">
        <f>+Tabla2[[#This Row],[15 VEN]]+Tabla2[[#This Row],[15 AP]]</f>
        <v>0</v>
      </c>
      <c r="J877" s="5">
        <v>0</v>
      </c>
      <c r="K877" s="1">
        <v>0</v>
      </c>
      <c r="L877" s="5">
        <f>+Tabla2[[#This Row],[30 VEN.]]+Tabla2[[#This Row],[30 AP]]</f>
        <v>0</v>
      </c>
      <c r="M877" s="5">
        <v>1</v>
      </c>
      <c r="N877" s="1">
        <v>0</v>
      </c>
      <c r="O877" s="5">
        <f>+Tabla2[[#This Row],[45 VEN.]]+Tabla2[[#This Row],[45 AP]]</f>
        <v>1</v>
      </c>
      <c r="P877" s="2">
        <f>+Tabla2[[#This Row],[45 TOT]]+Tabla2[[#This Row],[30 TOT ]]+Tabla2[[#This Row],[15 TOT]]+Tabla2[[#This Row],[10 TOT]]</f>
        <v>1</v>
      </c>
      <c r="Q877" s="5">
        <v>0</v>
      </c>
      <c r="R877" s="5">
        <v>0</v>
      </c>
      <c r="S877" s="5">
        <v>0</v>
      </c>
      <c r="T877" s="4"/>
      <c r="U877" s="4"/>
      <c r="V877" s="4"/>
      <c r="W877" s="4"/>
    </row>
    <row r="878" spans="1:23" x14ac:dyDescent="0.25">
      <c r="A878" s="7">
        <v>2011</v>
      </c>
      <c r="B878" s="4" t="s">
        <v>36</v>
      </c>
      <c r="C878" s="4" t="s">
        <v>8</v>
      </c>
      <c r="D878" s="5">
        <v>61598</v>
      </c>
      <c r="E878" s="1">
        <v>1437</v>
      </c>
      <c r="F878" s="5">
        <f>+Tabla2[[#This Row],[10 VEN.]]+Tabla2[[#This Row],[10 AP]]</f>
        <v>63035</v>
      </c>
      <c r="G878" s="5">
        <v>1197</v>
      </c>
      <c r="H878" s="1">
        <v>187</v>
      </c>
      <c r="I878" s="5">
        <f>+Tabla2[[#This Row],[15 VEN]]+Tabla2[[#This Row],[15 AP]]</f>
        <v>1384</v>
      </c>
      <c r="J878" s="5">
        <v>0</v>
      </c>
      <c r="K878" s="1">
        <v>0</v>
      </c>
      <c r="L878" s="5">
        <f>+Tabla2[[#This Row],[30 VEN.]]+Tabla2[[#This Row],[30 AP]]</f>
        <v>0</v>
      </c>
      <c r="M878" s="5">
        <v>64</v>
      </c>
      <c r="N878" s="1">
        <v>4</v>
      </c>
      <c r="O878" s="5">
        <f>+Tabla2[[#This Row],[45 VEN.]]+Tabla2[[#This Row],[45 AP]]</f>
        <v>68</v>
      </c>
      <c r="P878" s="2">
        <f>+Tabla2[[#This Row],[45 TOT]]+Tabla2[[#This Row],[30 TOT ]]+Tabla2[[#This Row],[15 TOT]]+Tabla2[[#This Row],[10 TOT]]</f>
        <v>64487</v>
      </c>
      <c r="Q878" s="5">
        <v>6944</v>
      </c>
      <c r="R878" s="5">
        <v>43</v>
      </c>
      <c r="S878" s="5">
        <v>6987</v>
      </c>
      <c r="T878" s="4"/>
      <c r="U878" s="4"/>
      <c r="V878" s="4"/>
      <c r="W878" s="4"/>
    </row>
    <row r="879" spans="1:23" x14ac:dyDescent="0.25">
      <c r="A879" s="7">
        <v>2011</v>
      </c>
      <c r="B879" s="4" t="s">
        <v>36</v>
      </c>
      <c r="C879" s="4" t="s">
        <v>3</v>
      </c>
      <c r="D879" s="5">
        <v>69916</v>
      </c>
      <c r="E879" s="1">
        <v>5356</v>
      </c>
      <c r="F879" s="5">
        <f>+Tabla2[[#This Row],[10 VEN.]]+Tabla2[[#This Row],[10 AP]]</f>
        <v>75272</v>
      </c>
      <c r="G879" s="5">
        <v>1592</v>
      </c>
      <c r="H879" s="1">
        <v>865</v>
      </c>
      <c r="I879" s="5">
        <f>+Tabla2[[#This Row],[15 VEN]]+Tabla2[[#This Row],[15 AP]]</f>
        <v>2457</v>
      </c>
      <c r="J879" s="5">
        <v>0</v>
      </c>
      <c r="K879" s="1">
        <v>0</v>
      </c>
      <c r="L879" s="5">
        <f>+Tabla2[[#This Row],[30 VEN.]]+Tabla2[[#This Row],[30 AP]]</f>
        <v>0</v>
      </c>
      <c r="M879" s="5">
        <v>108</v>
      </c>
      <c r="N879" s="1">
        <v>10</v>
      </c>
      <c r="O879" s="5">
        <f>+Tabla2[[#This Row],[45 VEN.]]+Tabla2[[#This Row],[45 AP]]</f>
        <v>118</v>
      </c>
      <c r="P879" s="2">
        <f>+Tabla2[[#This Row],[45 TOT]]+Tabla2[[#This Row],[30 TOT ]]+Tabla2[[#This Row],[15 TOT]]+Tabla2[[#This Row],[10 TOT]]</f>
        <v>77847</v>
      </c>
      <c r="Q879" s="5">
        <v>4670</v>
      </c>
      <c r="R879" s="5">
        <v>0</v>
      </c>
      <c r="S879" s="5">
        <v>4670</v>
      </c>
      <c r="T879" s="4"/>
      <c r="U879" s="4"/>
      <c r="V879" s="4"/>
      <c r="W879" s="4"/>
    </row>
    <row r="880" spans="1:23" x14ac:dyDescent="0.25">
      <c r="A880" s="7">
        <v>2011</v>
      </c>
      <c r="B880" s="4" t="s">
        <v>36</v>
      </c>
      <c r="C880" s="4" t="s">
        <v>11</v>
      </c>
      <c r="D880" s="5">
        <v>8681</v>
      </c>
      <c r="E880" s="1">
        <v>1492</v>
      </c>
      <c r="F880" s="5">
        <f>+Tabla2[[#This Row],[10 VEN.]]+Tabla2[[#This Row],[10 AP]]</f>
        <v>10173</v>
      </c>
      <c r="G880" s="5">
        <v>133</v>
      </c>
      <c r="H880" s="1">
        <v>105</v>
      </c>
      <c r="I880" s="5">
        <f>+Tabla2[[#This Row],[15 VEN]]+Tabla2[[#This Row],[15 AP]]</f>
        <v>238</v>
      </c>
      <c r="J880" s="5">
        <v>0</v>
      </c>
      <c r="K880" s="1">
        <v>0</v>
      </c>
      <c r="L880" s="5">
        <f>+Tabla2[[#This Row],[30 VEN.]]+Tabla2[[#This Row],[30 AP]]</f>
        <v>0</v>
      </c>
      <c r="M880" s="5">
        <v>28</v>
      </c>
      <c r="N880" s="1">
        <v>41</v>
      </c>
      <c r="O880" s="5">
        <f>+Tabla2[[#This Row],[45 VEN.]]+Tabla2[[#This Row],[45 AP]]</f>
        <v>69</v>
      </c>
      <c r="P880" s="2">
        <f>+Tabla2[[#This Row],[45 TOT]]+Tabla2[[#This Row],[30 TOT ]]+Tabla2[[#This Row],[15 TOT]]+Tabla2[[#This Row],[10 TOT]]</f>
        <v>10480</v>
      </c>
      <c r="Q880" s="5">
        <v>275</v>
      </c>
      <c r="R880" s="5">
        <v>0</v>
      </c>
      <c r="S880" s="5">
        <v>275</v>
      </c>
      <c r="T880" s="4"/>
      <c r="U880" s="4"/>
      <c r="V880" s="4"/>
      <c r="W880" s="4"/>
    </row>
    <row r="881" spans="1:23" x14ac:dyDescent="0.25">
      <c r="A881" s="7">
        <v>2011</v>
      </c>
      <c r="B881" s="4" t="s">
        <v>36</v>
      </c>
      <c r="C881" s="4" t="s">
        <v>13</v>
      </c>
      <c r="D881" s="5">
        <v>65671</v>
      </c>
      <c r="E881" s="1">
        <v>1917</v>
      </c>
      <c r="F881" s="5">
        <f>+Tabla2[[#This Row],[10 VEN.]]+Tabla2[[#This Row],[10 AP]]</f>
        <v>67588</v>
      </c>
      <c r="G881" s="5">
        <v>665</v>
      </c>
      <c r="H881" s="1">
        <v>354</v>
      </c>
      <c r="I881" s="5">
        <f>+Tabla2[[#This Row],[15 VEN]]+Tabla2[[#This Row],[15 AP]]</f>
        <v>1019</v>
      </c>
      <c r="J881" s="5">
        <v>0</v>
      </c>
      <c r="K881" s="1">
        <v>0</v>
      </c>
      <c r="L881" s="5">
        <f>+Tabla2[[#This Row],[30 VEN.]]+Tabla2[[#This Row],[30 AP]]</f>
        <v>0</v>
      </c>
      <c r="M881" s="5">
        <v>75</v>
      </c>
      <c r="N881" s="1">
        <v>61</v>
      </c>
      <c r="O881" s="5">
        <f>+Tabla2[[#This Row],[45 VEN.]]+Tabla2[[#This Row],[45 AP]]</f>
        <v>136</v>
      </c>
      <c r="P881" s="2">
        <f>+Tabla2[[#This Row],[45 TOT]]+Tabla2[[#This Row],[30 TOT ]]+Tabla2[[#This Row],[15 TOT]]+Tabla2[[#This Row],[10 TOT]]</f>
        <v>68743</v>
      </c>
      <c r="Q881" s="5">
        <v>3087</v>
      </c>
      <c r="R881" s="5">
        <v>0</v>
      </c>
      <c r="S881" s="5">
        <v>3087</v>
      </c>
      <c r="T881" s="4"/>
      <c r="U881" s="4"/>
      <c r="V881" s="4"/>
      <c r="W881" s="4"/>
    </row>
    <row r="882" spans="1:23" x14ac:dyDescent="0.25">
      <c r="A882" s="7">
        <v>2011</v>
      </c>
      <c r="B882" s="4" t="s">
        <v>36</v>
      </c>
      <c r="C882" s="4" t="s">
        <v>5</v>
      </c>
      <c r="D882" s="5">
        <v>20640</v>
      </c>
      <c r="E882" s="1">
        <v>5631</v>
      </c>
      <c r="F882" s="5">
        <f>+Tabla2[[#This Row],[10 VEN.]]+Tabla2[[#This Row],[10 AP]]</f>
        <v>26271</v>
      </c>
      <c r="G882" s="5">
        <v>496</v>
      </c>
      <c r="H882" s="1">
        <v>420</v>
      </c>
      <c r="I882" s="5">
        <f>+Tabla2[[#This Row],[15 VEN]]+Tabla2[[#This Row],[15 AP]]</f>
        <v>916</v>
      </c>
      <c r="J882" s="5">
        <v>0</v>
      </c>
      <c r="K882" s="1">
        <v>0</v>
      </c>
      <c r="L882" s="5">
        <f>+Tabla2[[#This Row],[30 VEN.]]+Tabla2[[#This Row],[30 AP]]</f>
        <v>0</v>
      </c>
      <c r="M882" s="5">
        <v>101</v>
      </c>
      <c r="N882" s="1">
        <v>41</v>
      </c>
      <c r="O882" s="5">
        <f>+Tabla2[[#This Row],[45 VEN.]]+Tabla2[[#This Row],[45 AP]]</f>
        <v>142</v>
      </c>
      <c r="P882" s="2">
        <f>+Tabla2[[#This Row],[45 TOT]]+Tabla2[[#This Row],[30 TOT ]]+Tabla2[[#This Row],[15 TOT]]+Tabla2[[#This Row],[10 TOT]]</f>
        <v>27329</v>
      </c>
      <c r="Q882" s="5">
        <v>482</v>
      </c>
      <c r="R882" s="5">
        <v>2</v>
      </c>
      <c r="S882" s="5">
        <v>484</v>
      </c>
      <c r="T882" s="4"/>
      <c r="U882" s="4"/>
      <c r="V882" s="4"/>
      <c r="W882" s="4"/>
    </row>
    <row r="883" spans="1:23" x14ac:dyDescent="0.25">
      <c r="A883" s="7">
        <v>2011</v>
      </c>
      <c r="B883" s="4" t="s">
        <v>36</v>
      </c>
      <c r="C883" s="4" t="s">
        <v>9</v>
      </c>
      <c r="D883" s="5">
        <v>26363</v>
      </c>
      <c r="E883" s="1">
        <v>6534</v>
      </c>
      <c r="F883" s="5">
        <f>+Tabla2[[#This Row],[10 VEN.]]+Tabla2[[#This Row],[10 AP]]</f>
        <v>32897</v>
      </c>
      <c r="G883" s="5">
        <v>463</v>
      </c>
      <c r="H883" s="1">
        <v>611</v>
      </c>
      <c r="I883" s="5">
        <f>+Tabla2[[#This Row],[15 VEN]]+Tabla2[[#This Row],[15 AP]]</f>
        <v>1074</v>
      </c>
      <c r="J883" s="5">
        <v>0</v>
      </c>
      <c r="K883" s="1">
        <v>0</v>
      </c>
      <c r="L883" s="5">
        <f>+Tabla2[[#This Row],[30 VEN.]]+Tabla2[[#This Row],[30 AP]]</f>
        <v>0</v>
      </c>
      <c r="M883" s="5">
        <v>16</v>
      </c>
      <c r="N883" s="1">
        <v>3</v>
      </c>
      <c r="O883" s="5">
        <f>+Tabla2[[#This Row],[45 VEN.]]+Tabla2[[#This Row],[45 AP]]</f>
        <v>19</v>
      </c>
      <c r="P883" s="2">
        <f>+Tabla2[[#This Row],[45 TOT]]+Tabla2[[#This Row],[30 TOT ]]+Tabla2[[#This Row],[15 TOT]]+Tabla2[[#This Row],[10 TOT]]</f>
        <v>33990</v>
      </c>
      <c r="Q883" s="5">
        <v>715</v>
      </c>
      <c r="R883" s="5">
        <v>0</v>
      </c>
      <c r="S883" s="5">
        <v>715</v>
      </c>
      <c r="T883" s="4"/>
      <c r="U883" s="4"/>
      <c r="V883" s="4"/>
      <c r="W883" s="4"/>
    </row>
    <row r="884" spans="1:23" x14ac:dyDescent="0.25">
      <c r="A884" s="7">
        <v>2011</v>
      </c>
      <c r="B884" s="4" t="s">
        <v>36</v>
      </c>
      <c r="C884" s="4" t="s">
        <v>7</v>
      </c>
      <c r="D884" s="5">
        <v>89290</v>
      </c>
      <c r="E884" s="1">
        <v>1864</v>
      </c>
      <c r="F884" s="5">
        <f>+Tabla2[[#This Row],[10 VEN.]]+Tabla2[[#This Row],[10 AP]]</f>
        <v>91154</v>
      </c>
      <c r="G884" s="5">
        <v>3644</v>
      </c>
      <c r="H884" s="1">
        <v>962</v>
      </c>
      <c r="I884" s="5">
        <f>+Tabla2[[#This Row],[15 VEN]]+Tabla2[[#This Row],[15 AP]]</f>
        <v>4606</v>
      </c>
      <c r="J884" s="5">
        <v>0</v>
      </c>
      <c r="K884" s="1">
        <v>0</v>
      </c>
      <c r="L884" s="5">
        <f>+Tabla2[[#This Row],[30 VEN.]]+Tabla2[[#This Row],[30 AP]]</f>
        <v>0</v>
      </c>
      <c r="M884" s="5">
        <v>61</v>
      </c>
      <c r="N884" s="1">
        <v>54</v>
      </c>
      <c r="O884" s="5">
        <f>+Tabla2[[#This Row],[45 VEN.]]+Tabla2[[#This Row],[45 AP]]</f>
        <v>115</v>
      </c>
      <c r="P884" s="2">
        <f>+Tabla2[[#This Row],[45 TOT]]+Tabla2[[#This Row],[30 TOT ]]+Tabla2[[#This Row],[15 TOT]]+Tabla2[[#This Row],[10 TOT]]</f>
        <v>95875</v>
      </c>
      <c r="Q884" s="5">
        <v>18</v>
      </c>
      <c r="R884" s="5">
        <v>0</v>
      </c>
      <c r="S884" s="5">
        <v>18</v>
      </c>
      <c r="T884" s="4"/>
      <c r="U884" s="4"/>
      <c r="V884" s="4"/>
      <c r="W884" s="4"/>
    </row>
    <row r="885" spans="1:23" x14ac:dyDescent="0.25">
      <c r="A885" s="7">
        <v>2011</v>
      </c>
      <c r="B885" s="4" t="s">
        <v>36</v>
      </c>
      <c r="C885" s="4" t="s">
        <v>17</v>
      </c>
      <c r="D885" s="5">
        <v>35164</v>
      </c>
      <c r="E885" s="1">
        <v>2126</v>
      </c>
      <c r="F885" s="5">
        <f>+Tabla2[[#This Row],[10 VEN.]]+Tabla2[[#This Row],[10 AP]]</f>
        <v>37290</v>
      </c>
      <c r="G885" s="5">
        <v>586</v>
      </c>
      <c r="H885" s="1">
        <v>265</v>
      </c>
      <c r="I885" s="5">
        <f>+Tabla2[[#This Row],[15 VEN]]+Tabla2[[#This Row],[15 AP]]</f>
        <v>851</v>
      </c>
      <c r="J885" s="5">
        <v>0</v>
      </c>
      <c r="K885" s="1">
        <v>0</v>
      </c>
      <c r="L885" s="5">
        <f>+Tabla2[[#This Row],[30 VEN.]]+Tabla2[[#This Row],[30 AP]]</f>
        <v>0</v>
      </c>
      <c r="M885" s="5">
        <v>48</v>
      </c>
      <c r="N885" s="1">
        <v>29</v>
      </c>
      <c r="O885" s="5">
        <f>+Tabla2[[#This Row],[45 VEN.]]+Tabla2[[#This Row],[45 AP]]</f>
        <v>77</v>
      </c>
      <c r="P885" s="2">
        <f>+Tabla2[[#This Row],[45 TOT]]+Tabla2[[#This Row],[30 TOT ]]+Tabla2[[#This Row],[15 TOT]]+Tabla2[[#This Row],[10 TOT]]</f>
        <v>38218</v>
      </c>
      <c r="Q885" s="5">
        <v>0</v>
      </c>
      <c r="R885" s="5">
        <v>0</v>
      </c>
      <c r="S885" s="5">
        <v>0</v>
      </c>
      <c r="T885" s="4"/>
      <c r="U885" s="4"/>
      <c r="V885" s="4"/>
      <c r="W885" s="4"/>
    </row>
    <row r="886" spans="1:23" x14ac:dyDescent="0.25">
      <c r="A886" s="7">
        <v>2011</v>
      </c>
      <c r="B886" s="4" t="s">
        <v>36</v>
      </c>
      <c r="C886" s="4" t="s">
        <v>64</v>
      </c>
      <c r="D886" s="5">
        <v>59698</v>
      </c>
      <c r="E886" s="1">
        <v>3390</v>
      </c>
      <c r="F886" s="5">
        <f>+Tabla2[[#This Row],[10 VEN.]]+Tabla2[[#This Row],[10 AP]]</f>
        <v>63088</v>
      </c>
      <c r="G886" s="5">
        <v>800</v>
      </c>
      <c r="H886" s="1">
        <v>424</v>
      </c>
      <c r="I886" s="5">
        <f>+Tabla2[[#This Row],[15 VEN]]+Tabla2[[#This Row],[15 AP]]</f>
        <v>1224</v>
      </c>
      <c r="J886" s="5">
        <v>0</v>
      </c>
      <c r="K886" s="1">
        <v>0</v>
      </c>
      <c r="L886" s="5">
        <f>+Tabla2[[#This Row],[30 VEN.]]+Tabla2[[#This Row],[30 AP]]</f>
        <v>0</v>
      </c>
      <c r="M886" s="5">
        <v>40</v>
      </c>
      <c r="N886" s="1">
        <v>34</v>
      </c>
      <c r="O886" s="5">
        <f>+Tabla2[[#This Row],[45 VEN.]]+Tabla2[[#This Row],[45 AP]]</f>
        <v>74</v>
      </c>
      <c r="P886" s="2">
        <f>+Tabla2[[#This Row],[45 TOT]]+Tabla2[[#This Row],[30 TOT ]]+Tabla2[[#This Row],[15 TOT]]+Tabla2[[#This Row],[10 TOT]]</f>
        <v>64386</v>
      </c>
      <c r="Q886" s="5">
        <v>17</v>
      </c>
      <c r="R886" s="5">
        <v>0</v>
      </c>
      <c r="S886" s="5">
        <v>17</v>
      </c>
      <c r="T886" s="4"/>
      <c r="U886" s="4"/>
      <c r="V886" s="4"/>
      <c r="W886" s="4"/>
    </row>
    <row r="887" spans="1:23" x14ac:dyDescent="0.25">
      <c r="A887" s="7">
        <v>2011</v>
      </c>
      <c r="B887" s="4" t="s">
        <v>37</v>
      </c>
      <c r="C887" s="4" t="s">
        <v>3</v>
      </c>
      <c r="D887" s="5">
        <v>96431</v>
      </c>
      <c r="E887" s="1">
        <v>0</v>
      </c>
      <c r="F887" s="5">
        <f>+Tabla2[[#This Row],[10 VEN.]]+Tabla2[[#This Row],[10 AP]]</f>
        <v>96431</v>
      </c>
      <c r="G887" s="5">
        <v>3443</v>
      </c>
      <c r="H887" s="1">
        <v>65</v>
      </c>
      <c r="I887" s="5">
        <f>+Tabla2[[#This Row],[15 VEN]]+Tabla2[[#This Row],[15 AP]]</f>
        <v>3508</v>
      </c>
      <c r="J887" s="5">
        <v>0</v>
      </c>
      <c r="K887" s="1">
        <v>0</v>
      </c>
      <c r="L887" s="5">
        <f>+Tabla2[[#This Row],[30 VEN.]]+Tabla2[[#This Row],[30 AP]]</f>
        <v>0</v>
      </c>
      <c r="M887" s="5">
        <v>52</v>
      </c>
      <c r="N887" s="1">
        <v>5</v>
      </c>
      <c r="O887" s="5">
        <f>+Tabla2[[#This Row],[45 VEN.]]+Tabla2[[#This Row],[45 AP]]</f>
        <v>57</v>
      </c>
      <c r="P887" s="2">
        <f>+Tabla2[[#This Row],[45 TOT]]+Tabla2[[#This Row],[30 TOT ]]+Tabla2[[#This Row],[15 TOT]]+Tabla2[[#This Row],[10 TOT]]</f>
        <v>99996</v>
      </c>
      <c r="Q887" s="5">
        <v>2220</v>
      </c>
      <c r="R887" s="5">
        <v>84</v>
      </c>
      <c r="S887" s="5">
        <v>2304</v>
      </c>
      <c r="T887" s="4"/>
      <c r="U887" s="4"/>
      <c r="V887" s="4"/>
      <c r="W887" s="4"/>
    </row>
    <row r="888" spans="1:23" x14ac:dyDescent="0.25">
      <c r="A888" s="7">
        <v>2011</v>
      </c>
      <c r="B888" s="4" t="s">
        <v>37</v>
      </c>
      <c r="C888" s="4" t="s">
        <v>19</v>
      </c>
      <c r="D888" s="5">
        <v>92593</v>
      </c>
      <c r="E888" s="1">
        <v>2728</v>
      </c>
      <c r="F888" s="5">
        <f>+Tabla2[[#This Row],[10 VEN.]]+Tabla2[[#This Row],[10 AP]]</f>
        <v>95321</v>
      </c>
      <c r="G888" s="5">
        <v>2375</v>
      </c>
      <c r="H888" s="1">
        <v>241</v>
      </c>
      <c r="I888" s="5">
        <f>+Tabla2[[#This Row],[15 VEN]]+Tabla2[[#This Row],[15 AP]]</f>
        <v>2616</v>
      </c>
      <c r="J888" s="5">
        <v>0</v>
      </c>
      <c r="K888" s="1">
        <v>1</v>
      </c>
      <c r="L888" s="5">
        <f>+Tabla2[[#This Row],[30 VEN.]]+Tabla2[[#This Row],[30 AP]]</f>
        <v>1</v>
      </c>
      <c r="M888" s="5">
        <v>173</v>
      </c>
      <c r="N888" s="1">
        <v>87</v>
      </c>
      <c r="O888" s="5">
        <f>+Tabla2[[#This Row],[45 VEN.]]+Tabla2[[#This Row],[45 AP]]</f>
        <v>260</v>
      </c>
      <c r="P888" s="2">
        <f>+Tabla2[[#This Row],[45 TOT]]+Tabla2[[#This Row],[30 TOT ]]+Tabla2[[#This Row],[15 TOT]]+Tabla2[[#This Row],[10 TOT]]</f>
        <v>98198</v>
      </c>
      <c r="Q888" s="5">
        <v>5393</v>
      </c>
      <c r="R888" s="5">
        <v>0</v>
      </c>
      <c r="S888" s="5">
        <v>5393</v>
      </c>
      <c r="T888" s="4"/>
      <c r="U888" s="4"/>
      <c r="V888" s="4"/>
      <c r="W888" s="4"/>
    </row>
    <row r="889" spans="1:23" x14ac:dyDescent="0.25">
      <c r="A889" s="7">
        <v>2011</v>
      </c>
      <c r="B889" s="4" t="s">
        <v>37</v>
      </c>
      <c r="C889" s="4" t="s">
        <v>7</v>
      </c>
      <c r="D889" s="5">
        <v>66457</v>
      </c>
      <c r="E889" s="1">
        <v>2202</v>
      </c>
      <c r="F889" s="5">
        <f>+Tabla2[[#This Row],[10 VEN.]]+Tabla2[[#This Row],[10 AP]]</f>
        <v>68659</v>
      </c>
      <c r="G889" s="5">
        <v>3192</v>
      </c>
      <c r="H889" s="1">
        <v>433</v>
      </c>
      <c r="I889" s="5">
        <f>+Tabla2[[#This Row],[15 VEN]]+Tabla2[[#This Row],[15 AP]]</f>
        <v>3625</v>
      </c>
      <c r="J889" s="5">
        <v>0</v>
      </c>
      <c r="K889" s="1">
        <v>0</v>
      </c>
      <c r="L889" s="5">
        <f>+Tabla2[[#This Row],[30 VEN.]]+Tabla2[[#This Row],[30 AP]]</f>
        <v>0</v>
      </c>
      <c r="M889" s="5">
        <v>64</v>
      </c>
      <c r="N889" s="1">
        <v>40</v>
      </c>
      <c r="O889" s="5">
        <f>+Tabla2[[#This Row],[45 VEN.]]+Tabla2[[#This Row],[45 AP]]</f>
        <v>104</v>
      </c>
      <c r="P889" s="2">
        <f>+Tabla2[[#This Row],[45 TOT]]+Tabla2[[#This Row],[30 TOT ]]+Tabla2[[#This Row],[15 TOT]]+Tabla2[[#This Row],[10 TOT]]</f>
        <v>72388</v>
      </c>
      <c r="Q889" s="5">
        <v>2454</v>
      </c>
      <c r="R889" s="5">
        <v>0</v>
      </c>
      <c r="S889" s="5">
        <v>2454</v>
      </c>
      <c r="T889" s="4"/>
      <c r="U889" s="4"/>
      <c r="V889" s="4"/>
      <c r="W889" s="4"/>
    </row>
    <row r="890" spans="1:23" x14ac:dyDescent="0.25">
      <c r="A890" s="7">
        <v>2011</v>
      </c>
      <c r="B890" s="4" t="s">
        <v>37</v>
      </c>
      <c r="C890" s="4" t="s">
        <v>64</v>
      </c>
      <c r="D890" s="5">
        <v>77799</v>
      </c>
      <c r="E890" s="1">
        <v>1250</v>
      </c>
      <c r="F890" s="5">
        <f>+Tabla2[[#This Row],[10 VEN.]]+Tabla2[[#This Row],[10 AP]]</f>
        <v>79049</v>
      </c>
      <c r="G890" s="5">
        <v>2011</v>
      </c>
      <c r="H890" s="1">
        <v>123</v>
      </c>
      <c r="I890" s="5">
        <f>+Tabla2[[#This Row],[15 VEN]]+Tabla2[[#This Row],[15 AP]]</f>
        <v>2134</v>
      </c>
      <c r="J890" s="5">
        <v>0</v>
      </c>
      <c r="K890" s="1">
        <v>0</v>
      </c>
      <c r="L890" s="5">
        <f>+Tabla2[[#This Row],[30 VEN.]]+Tabla2[[#This Row],[30 AP]]</f>
        <v>0</v>
      </c>
      <c r="M890" s="5">
        <v>185</v>
      </c>
      <c r="N890" s="1">
        <v>11</v>
      </c>
      <c r="O890" s="5">
        <f>+Tabla2[[#This Row],[45 VEN.]]+Tabla2[[#This Row],[45 AP]]</f>
        <v>196</v>
      </c>
      <c r="P890" s="2">
        <f>+Tabla2[[#This Row],[45 TOT]]+Tabla2[[#This Row],[30 TOT ]]+Tabla2[[#This Row],[15 TOT]]+Tabla2[[#This Row],[10 TOT]]</f>
        <v>81379</v>
      </c>
      <c r="Q890" s="5">
        <v>0</v>
      </c>
      <c r="R890" s="5">
        <v>0</v>
      </c>
      <c r="S890" s="5">
        <v>0</v>
      </c>
      <c r="T890" s="4"/>
      <c r="U890" s="4"/>
      <c r="V890" s="4"/>
      <c r="W890" s="4"/>
    </row>
    <row r="891" spans="1:23" x14ac:dyDescent="0.25">
      <c r="A891" s="7">
        <v>2011</v>
      </c>
      <c r="B891" s="4" t="s">
        <v>38</v>
      </c>
      <c r="C891" s="4" t="s">
        <v>8</v>
      </c>
      <c r="D891" s="5">
        <v>81203</v>
      </c>
      <c r="E891" s="1">
        <v>54</v>
      </c>
      <c r="F891" s="5">
        <f>+Tabla2[[#This Row],[10 VEN.]]+Tabla2[[#This Row],[10 AP]]</f>
        <v>81257</v>
      </c>
      <c r="G891" s="5">
        <v>525</v>
      </c>
      <c r="H891" s="1">
        <v>42</v>
      </c>
      <c r="I891" s="5">
        <f>+Tabla2[[#This Row],[15 VEN]]+Tabla2[[#This Row],[15 AP]]</f>
        <v>567</v>
      </c>
      <c r="J891" s="5">
        <v>0</v>
      </c>
      <c r="K891" s="1">
        <v>1</v>
      </c>
      <c r="L891" s="5">
        <f>+Tabla2[[#This Row],[30 VEN.]]+Tabla2[[#This Row],[30 AP]]</f>
        <v>1</v>
      </c>
      <c r="M891" s="5">
        <v>9</v>
      </c>
      <c r="N891" s="1">
        <v>9</v>
      </c>
      <c r="O891" s="5">
        <f>+Tabla2[[#This Row],[45 VEN.]]+Tabla2[[#This Row],[45 AP]]</f>
        <v>18</v>
      </c>
      <c r="P891" s="2">
        <f>+Tabla2[[#This Row],[45 TOT]]+Tabla2[[#This Row],[30 TOT ]]+Tabla2[[#This Row],[15 TOT]]+Tabla2[[#This Row],[10 TOT]]</f>
        <v>81843</v>
      </c>
      <c r="Q891" s="5">
        <v>2557</v>
      </c>
      <c r="R891" s="5">
        <v>0</v>
      </c>
      <c r="S891" s="5">
        <v>2557</v>
      </c>
      <c r="T891" s="4"/>
      <c r="U891" s="4"/>
      <c r="V891" s="4"/>
      <c r="W891" s="4"/>
    </row>
    <row r="892" spans="1:23" x14ac:dyDescent="0.25">
      <c r="A892" s="7">
        <v>2011</v>
      </c>
      <c r="B892" s="4" t="s">
        <v>38</v>
      </c>
      <c r="C892" s="4" t="s">
        <v>48</v>
      </c>
      <c r="D892" s="5">
        <v>45964</v>
      </c>
      <c r="E892" s="1">
        <v>3145</v>
      </c>
      <c r="F892" s="5">
        <f>+Tabla2[[#This Row],[10 VEN.]]+Tabla2[[#This Row],[10 AP]]</f>
        <v>49109</v>
      </c>
      <c r="G892" s="5">
        <v>321</v>
      </c>
      <c r="H892" s="1">
        <v>161</v>
      </c>
      <c r="I892" s="5">
        <f>+Tabla2[[#This Row],[15 VEN]]+Tabla2[[#This Row],[15 AP]]</f>
        <v>482</v>
      </c>
      <c r="J892" s="5">
        <v>0</v>
      </c>
      <c r="K892" s="1">
        <v>0</v>
      </c>
      <c r="L892" s="5">
        <f>+Tabla2[[#This Row],[30 VEN.]]+Tabla2[[#This Row],[30 AP]]</f>
        <v>0</v>
      </c>
      <c r="M892" s="5">
        <v>62</v>
      </c>
      <c r="N892" s="1">
        <v>45</v>
      </c>
      <c r="O892" s="5">
        <f>+Tabla2[[#This Row],[45 VEN.]]+Tabla2[[#This Row],[45 AP]]</f>
        <v>107</v>
      </c>
      <c r="P892" s="2">
        <f>+Tabla2[[#This Row],[45 TOT]]+Tabla2[[#This Row],[30 TOT ]]+Tabla2[[#This Row],[15 TOT]]+Tabla2[[#This Row],[10 TOT]]</f>
        <v>49698</v>
      </c>
      <c r="Q892" s="5">
        <v>4789</v>
      </c>
      <c r="R892" s="5">
        <v>0</v>
      </c>
      <c r="S892" s="5">
        <v>4789</v>
      </c>
      <c r="T892" s="4"/>
      <c r="U892" s="4"/>
      <c r="V892" s="4"/>
      <c r="W892" s="4"/>
    </row>
    <row r="893" spans="1:23" x14ac:dyDescent="0.25">
      <c r="A893" s="7">
        <v>2011</v>
      </c>
      <c r="B893" s="4" t="s">
        <v>38</v>
      </c>
      <c r="C893" s="4" t="s">
        <v>45</v>
      </c>
      <c r="D893" s="5">
        <v>60129</v>
      </c>
      <c r="E893" s="1">
        <v>1487</v>
      </c>
      <c r="F893" s="5">
        <f>+Tabla2[[#This Row],[10 VEN.]]+Tabla2[[#This Row],[10 AP]]</f>
        <v>61616</v>
      </c>
      <c r="G893" s="5">
        <v>619</v>
      </c>
      <c r="H893" s="1">
        <v>110</v>
      </c>
      <c r="I893" s="5">
        <f>+Tabla2[[#This Row],[15 VEN]]+Tabla2[[#This Row],[15 AP]]</f>
        <v>729</v>
      </c>
      <c r="J893" s="5">
        <v>0</v>
      </c>
      <c r="K893" s="1">
        <v>0</v>
      </c>
      <c r="L893" s="5">
        <f>+Tabla2[[#This Row],[30 VEN.]]+Tabla2[[#This Row],[30 AP]]</f>
        <v>0</v>
      </c>
      <c r="M893" s="5">
        <v>19</v>
      </c>
      <c r="N893" s="1">
        <v>26</v>
      </c>
      <c r="O893" s="5">
        <f>+Tabla2[[#This Row],[45 VEN.]]+Tabla2[[#This Row],[45 AP]]</f>
        <v>45</v>
      </c>
      <c r="P893" s="2">
        <f>+Tabla2[[#This Row],[45 TOT]]+Tabla2[[#This Row],[30 TOT ]]+Tabla2[[#This Row],[15 TOT]]+Tabla2[[#This Row],[10 TOT]]</f>
        <v>62390</v>
      </c>
      <c r="Q893" s="5">
        <v>10725</v>
      </c>
      <c r="R893" s="5">
        <v>356</v>
      </c>
      <c r="S893" s="5">
        <v>11081</v>
      </c>
      <c r="T893" s="4"/>
      <c r="U893" s="4"/>
      <c r="V893" s="4"/>
      <c r="W893" s="4"/>
    </row>
    <row r="894" spans="1:23" x14ac:dyDescent="0.25">
      <c r="A894" s="7">
        <v>2011</v>
      </c>
      <c r="B894" s="4" t="s">
        <v>38</v>
      </c>
      <c r="C894" s="4" t="s">
        <v>18</v>
      </c>
      <c r="D894" s="5">
        <v>235120</v>
      </c>
      <c r="E894" s="1">
        <v>879</v>
      </c>
      <c r="F894" s="5">
        <f>+Tabla2[[#This Row],[10 VEN.]]+Tabla2[[#This Row],[10 AP]]</f>
        <v>235999</v>
      </c>
      <c r="G894" s="5">
        <v>323</v>
      </c>
      <c r="H894" s="1">
        <v>24</v>
      </c>
      <c r="I894" s="5">
        <f>+Tabla2[[#This Row],[15 VEN]]+Tabla2[[#This Row],[15 AP]]</f>
        <v>347</v>
      </c>
      <c r="J894" s="5">
        <v>0</v>
      </c>
      <c r="K894" s="1">
        <v>0</v>
      </c>
      <c r="L894" s="5">
        <f>+Tabla2[[#This Row],[30 VEN.]]+Tabla2[[#This Row],[30 AP]]</f>
        <v>0</v>
      </c>
      <c r="M894" s="5">
        <v>0</v>
      </c>
      <c r="N894" s="1">
        <v>0</v>
      </c>
      <c r="O894" s="5">
        <f>+Tabla2[[#This Row],[45 VEN.]]+Tabla2[[#This Row],[45 AP]]</f>
        <v>0</v>
      </c>
      <c r="P894" s="2">
        <f>+Tabla2[[#This Row],[45 TOT]]+Tabla2[[#This Row],[30 TOT ]]+Tabla2[[#This Row],[15 TOT]]+Tabla2[[#This Row],[10 TOT]]</f>
        <v>236346</v>
      </c>
      <c r="Q894" s="5">
        <v>122</v>
      </c>
      <c r="R894" s="5">
        <v>0</v>
      </c>
      <c r="S894" s="5">
        <v>122</v>
      </c>
      <c r="T894" s="4"/>
      <c r="U894" s="4"/>
      <c r="V894" s="4"/>
      <c r="W894" s="4"/>
    </row>
    <row r="895" spans="1:23" x14ac:dyDescent="0.25">
      <c r="A895" s="7">
        <v>2011</v>
      </c>
      <c r="B895" s="4" t="s">
        <v>38</v>
      </c>
      <c r="C895" s="4" t="s">
        <v>9</v>
      </c>
      <c r="D895" s="5">
        <v>70269</v>
      </c>
      <c r="E895" s="1">
        <v>3699</v>
      </c>
      <c r="F895" s="5">
        <f>+Tabla2[[#This Row],[10 VEN.]]+Tabla2[[#This Row],[10 AP]]</f>
        <v>73968</v>
      </c>
      <c r="G895" s="5">
        <v>106</v>
      </c>
      <c r="H895" s="1">
        <v>110</v>
      </c>
      <c r="I895" s="5">
        <f>+Tabla2[[#This Row],[15 VEN]]+Tabla2[[#This Row],[15 AP]]</f>
        <v>216</v>
      </c>
      <c r="J895" s="5">
        <v>0</v>
      </c>
      <c r="K895" s="1">
        <v>0</v>
      </c>
      <c r="L895" s="5">
        <f>+Tabla2[[#This Row],[30 VEN.]]+Tabla2[[#This Row],[30 AP]]</f>
        <v>0</v>
      </c>
      <c r="M895" s="5">
        <v>5</v>
      </c>
      <c r="N895" s="1">
        <v>2</v>
      </c>
      <c r="O895" s="5">
        <f>+Tabla2[[#This Row],[45 VEN.]]+Tabla2[[#This Row],[45 AP]]</f>
        <v>7</v>
      </c>
      <c r="P895" s="2">
        <f>+Tabla2[[#This Row],[45 TOT]]+Tabla2[[#This Row],[30 TOT ]]+Tabla2[[#This Row],[15 TOT]]+Tabla2[[#This Row],[10 TOT]]</f>
        <v>74191</v>
      </c>
      <c r="Q895" s="5">
        <v>21</v>
      </c>
      <c r="R895" s="5">
        <v>0</v>
      </c>
      <c r="S895" s="5">
        <v>21</v>
      </c>
      <c r="T895" s="4"/>
      <c r="U895" s="4"/>
      <c r="V895" s="4"/>
      <c r="W895" s="4"/>
    </row>
    <row r="896" spans="1:23" x14ac:dyDescent="0.25">
      <c r="A896" s="7">
        <v>2011</v>
      </c>
      <c r="B896" s="4" t="s">
        <v>38</v>
      </c>
      <c r="C896" s="4" t="s">
        <v>7</v>
      </c>
      <c r="D896" s="5">
        <v>193418</v>
      </c>
      <c r="E896" s="1">
        <v>4870</v>
      </c>
      <c r="F896" s="5">
        <f>+Tabla2[[#This Row],[10 VEN.]]+Tabla2[[#This Row],[10 AP]]</f>
        <v>198288</v>
      </c>
      <c r="G896" s="5">
        <v>482</v>
      </c>
      <c r="H896" s="1">
        <v>286</v>
      </c>
      <c r="I896" s="5">
        <f>+Tabla2[[#This Row],[15 VEN]]+Tabla2[[#This Row],[15 AP]]</f>
        <v>768</v>
      </c>
      <c r="J896" s="5">
        <v>0</v>
      </c>
      <c r="K896" s="1">
        <v>0</v>
      </c>
      <c r="L896" s="5">
        <f>+Tabla2[[#This Row],[30 VEN.]]+Tabla2[[#This Row],[30 AP]]</f>
        <v>0</v>
      </c>
      <c r="M896" s="5">
        <v>14</v>
      </c>
      <c r="N896" s="1">
        <v>28</v>
      </c>
      <c r="O896" s="5">
        <f>+Tabla2[[#This Row],[45 VEN.]]+Tabla2[[#This Row],[45 AP]]</f>
        <v>42</v>
      </c>
      <c r="P896" s="2">
        <f>+Tabla2[[#This Row],[45 TOT]]+Tabla2[[#This Row],[30 TOT ]]+Tabla2[[#This Row],[15 TOT]]+Tabla2[[#This Row],[10 TOT]]</f>
        <v>199098</v>
      </c>
      <c r="Q896" s="5">
        <v>5724</v>
      </c>
      <c r="R896" s="5">
        <v>0</v>
      </c>
      <c r="S896" s="5">
        <v>5724</v>
      </c>
      <c r="T896" s="4"/>
      <c r="U896" s="4"/>
      <c r="V896" s="4"/>
      <c r="W896" s="4"/>
    </row>
    <row r="897" spans="1:23" x14ac:dyDescent="0.25">
      <c r="A897" s="7">
        <v>2011</v>
      </c>
      <c r="B897" s="4" t="s">
        <v>38</v>
      </c>
      <c r="C897" s="4" t="s">
        <v>17</v>
      </c>
      <c r="D897" s="5">
        <v>30405</v>
      </c>
      <c r="E897" s="1">
        <v>196</v>
      </c>
      <c r="F897" s="5">
        <f>+Tabla2[[#This Row],[10 VEN.]]+Tabla2[[#This Row],[10 AP]]</f>
        <v>30601</v>
      </c>
      <c r="G897" s="5">
        <v>211</v>
      </c>
      <c r="H897" s="1">
        <v>116</v>
      </c>
      <c r="I897" s="5">
        <f>+Tabla2[[#This Row],[15 VEN]]+Tabla2[[#This Row],[15 AP]]</f>
        <v>327</v>
      </c>
      <c r="J897" s="5">
        <v>0</v>
      </c>
      <c r="K897" s="1">
        <v>0</v>
      </c>
      <c r="L897" s="5">
        <f>+Tabla2[[#This Row],[30 VEN.]]+Tabla2[[#This Row],[30 AP]]</f>
        <v>0</v>
      </c>
      <c r="M897" s="5">
        <v>20</v>
      </c>
      <c r="N897" s="1">
        <v>34</v>
      </c>
      <c r="O897" s="5">
        <f>+Tabla2[[#This Row],[45 VEN.]]+Tabla2[[#This Row],[45 AP]]</f>
        <v>54</v>
      </c>
      <c r="P897" s="2">
        <f>+Tabla2[[#This Row],[45 TOT]]+Tabla2[[#This Row],[30 TOT ]]+Tabla2[[#This Row],[15 TOT]]+Tabla2[[#This Row],[10 TOT]]</f>
        <v>30982</v>
      </c>
      <c r="Q897" s="5">
        <v>6676</v>
      </c>
      <c r="R897" s="5">
        <v>0</v>
      </c>
      <c r="S897" s="5">
        <v>6676</v>
      </c>
      <c r="T897" s="4"/>
      <c r="U897" s="4"/>
      <c r="V897" s="4"/>
      <c r="W897" s="4"/>
    </row>
    <row r="898" spans="1:23" x14ac:dyDescent="0.25">
      <c r="A898" s="7">
        <v>2011</v>
      </c>
      <c r="B898" s="4" t="s">
        <v>38</v>
      </c>
      <c r="C898" s="4" t="s">
        <v>64</v>
      </c>
      <c r="D898" s="5">
        <v>126929</v>
      </c>
      <c r="E898" s="1">
        <v>4759</v>
      </c>
      <c r="F898" s="5">
        <f>+Tabla2[[#This Row],[10 VEN.]]+Tabla2[[#This Row],[10 AP]]</f>
        <v>131688</v>
      </c>
      <c r="G898" s="5">
        <v>338</v>
      </c>
      <c r="H898" s="1">
        <v>152</v>
      </c>
      <c r="I898" s="5">
        <f>+Tabla2[[#This Row],[15 VEN]]+Tabla2[[#This Row],[15 AP]]</f>
        <v>490</v>
      </c>
      <c r="J898" s="5">
        <v>0</v>
      </c>
      <c r="K898" s="1">
        <v>0</v>
      </c>
      <c r="L898" s="5">
        <f>+Tabla2[[#This Row],[30 VEN.]]+Tabla2[[#This Row],[30 AP]]</f>
        <v>0</v>
      </c>
      <c r="M898" s="5">
        <v>12</v>
      </c>
      <c r="N898" s="1">
        <v>10</v>
      </c>
      <c r="O898" s="5">
        <f>+Tabla2[[#This Row],[45 VEN.]]+Tabla2[[#This Row],[45 AP]]</f>
        <v>22</v>
      </c>
      <c r="P898" s="2">
        <f>+Tabla2[[#This Row],[45 TOT]]+Tabla2[[#This Row],[30 TOT ]]+Tabla2[[#This Row],[15 TOT]]+Tabla2[[#This Row],[10 TOT]]</f>
        <v>132200</v>
      </c>
      <c r="Q898" s="5">
        <v>932</v>
      </c>
      <c r="R898" s="5">
        <v>0</v>
      </c>
      <c r="S898" s="5">
        <v>932</v>
      </c>
      <c r="T898" s="4"/>
      <c r="U898" s="4"/>
      <c r="V898" s="4"/>
      <c r="W898" s="4"/>
    </row>
    <row r="899" spans="1:23" x14ac:dyDescent="0.25">
      <c r="A899" s="7">
        <v>2011</v>
      </c>
      <c r="B899" s="4" t="s">
        <v>39</v>
      </c>
      <c r="C899" s="4" t="s">
        <v>8</v>
      </c>
      <c r="D899" s="5">
        <v>75752</v>
      </c>
      <c r="E899" s="1">
        <v>445</v>
      </c>
      <c r="F899" s="5">
        <f>+Tabla2[[#This Row],[10 VEN.]]+Tabla2[[#This Row],[10 AP]]</f>
        <v>76197</v>
      </c>
      <c r="G899" s="5">
        <v>176</v>
      </c>
      <c r="H899" s="1">
        <v>40</v>
      </c>
      <c r="I899" s="5">
        <f>+Tabla2[[#This Row],[15 VEN]]+Tabla2[[#This Row],[15 AP]]</f>
        <v>216</v>
      </c>
      <c r="J899" s="5">
        <v>0</v>
      </c>
      <c r="K899" s="1">
        <v>0</v>
      </c>
      <c r="L899" s="5">
        <f>+Tabla2[[#This Row],[30 VEN.]]+Tabla2[[#This Row],[30 AP]]</f>
        <v>0</v>
      </c>
      <c r="M899" s="5">
        <v>12</v>
      </c>
      <c r="N899" s="1">
        <v>4</v>
      </c>
      <c r="O899" s="5">
        <f>+Tabla2[[#This Row],[45 VEN.]]+Tabla2[[#This Row],[45 AP]]</f>
        <v>16</v>
      </c>
      <c r="P899" s="2">
        <f>+Tabla2[[#This Row],[45 TOT]]+Tabla2[[#This Row],[30 TOT ]]+Tabla2[[#This Row],[15 TOT]]+Tabla2[[#This Row],[10 TOT]]</f>
        <v>76429</v>
      </c>
      <c r="Q899" s="5">
        <v>9553</v>
      </c>
      <c r="R899" s="5">
        <v>0</v>
      </c>
      <c r="S899" s="5">
        <v>9553</v>
      </c>
      <c r="T899" s="4"/>
      <c r="U899" s="4"/>
      <c r="V899" s="4"/>
      <c r="W899" s="4"/>
    </row>
    <row r="900" spans="1:23" x14ac:dyDescent="0.25">
      <c r="A900" s="7">
        <v>2011</v>
      </c>
      <c r="B900" s="4" t="s">
        <v>39</v>
      </c>
      <c r="C900" s="4" t="s">
        <v>28</v>
      </c>
      <c r="D900" s="5">
        <v>6802</v>
      </c>
      <c r="E900" s="1">
        <v>143</v>
      </c>
      <c r="F900" s="5">
        <f>+Tabla2[[#This Row],[10 VEN.]]+Tabla2[[#This Row],[10 AP]]</f>
        <v>6945</v>
      </c>
      <c r="G900" s="5">
        <v>0</v>
      </c>
      <c r="H900" s="1">
        <v>0</v>
      </c>
      <c r="I900" s="5">
        <f>+Tabla2[[#This Row],[15 VEN]]+Tabla2[[#This Row],[15 AP]]</f>
        <v>0</v>
      </c>
      <c r="J900" s="5">
        <v>0</v>
      </c>
      <c r="K900" s="1">
        <v>0</v>
      </c>
      <c r="L900" s="5">
        <f>+Tabla2[[#This Row],[30 VEN.]]+Tabla2[[#This Row],[30 AP]]</f>
        <v>0</v>
      </c>
      <c r="M900" s="5">
        <v>0</v>
      </c>
      <c r="N900" s="1">
        <v>0</v>
      </c>
      <c r="O900" s="5">
        <f>+Tabla2[[#This Row],[45 VEN.]]+Tabla2[[#This Row],[45 AP]]</f>
        <v>0</v>
      </c>
      <c r="P900" s="2">
        <f>+Tabla2[[#This Row],[45 TOT]]+Tabla2[[#This Row],[30 TOT ]]+Tabla2[[#This Row],[15 TOT]]+Tabla2[[#This Row],[10 TOT]]</f>
        <v>6945</v>
      </c>
      <c r="Q900" s="5">
        <v>258</v>
      </c>
      <c r="R900" s="5">
        <v>0</v>
      </c>
      <c r="S900" s="5">
        <v>258</v>
      </c>
      <c r="T900" s="4"/>
      <c r="U900" s="4"/>
      <c r="V900" s="4"/>
      <c r="W900" s="4"/>
    </row>
    <row r="901" spans="1:23" x14ac:dyDescent="0.25">
      <c r="A901" s="7">
        <v>2011</v>
      </c>
      <c r="B901" s="4" t="s">
        <v>39</v>
      </c>
      <c r="C901" s="4" t="s">
        <v>27</v>
      </c>
      <c r="D901" s="5">
        <v>47347</v>
      </c>
      <c r="E901" s="1">
        <v>2482</v>
      </c>
      <c r="F901" s="5">
        <f>+Tabla2[[#This Row],[10 VEN.]]+Tabla2[[#This Row],[10 AP]]</f>
        <v>49829</v>
      </c>
      <c r="G901" s="5">
        <v>289</v>
      </c>
      <c r="H901" s="1">
        <v>49</v>
      </c>
      <c r="I901" s="5">
        <f>+Tabla2[[#This Row],[15 VEN]]+Tabla2[[#This Row],[15 AP]]</f>
        <v>338</v>
      </c>
      <c r="J901" s="5">
        <v>0</v>
      </c>
      <c r="K901" s="1">
        <v>0</v>
      </c>
      <c r="L901" s="5">
        <f>+Tabla2[[#This Row],[30 VEN.]]+Tabla2[[#This Row],[30 AP]]</f>
        <v>0</v>
      </c>
      <c r="M901" s="5">
        <v>6</v>
      </c>
      <c r="N901" s="1">
        <v>0</v>
      </c>
      <c r="O901" s="5">
        <f>+Tabla2[[#This Row],[45 VEN.]]+Tabla2[[#This Row],[45 AP]]</f>
        <v>6</v>
      </c>
      <c r="P901" s="2">
        <f>+Tabla2[[#This Row],[45 TOT]]+Tabla2[[#This Row],[30 TOT ]]+Tabla2[[#This Row],[15 TOT]]+Tabla2[[#This Row],[10 TOT]]</f>
        <v>50173</v>
      </c>
      <c r="Q901" s="5">
        <v>44</v>
      </c>
      <c r="R901" s="5">
        <v>0</v>
      </c>
      <c r="S901" s="5">
        <v>44</v>
      </c>
      <c r="T901" s="4"/>
      <c r="U901" s="4"/>
      <c r="V901" s="4"/>
      <c r="W901" s="4"/>
    </row>
    <row r="902" spans="1:23" x14ac:dyDescent="0.25">
      <c r="A902" s="7">
        <v>2011</v>
      </c>
      <c r="B902" s="4" t="s">
        <v>39</v>
      </c>
      <c r="C902" s="4" t="s">
        <v>29</v>
      </c>
      <c r="D902" s="5">
        <v>55816</v>
      </c>
      <c r="E902" s="1">
        <v>1543</v>
      </c>
      <c r="F902" s="5">
        <f>+Tabla2[[#This Row],[10 VEN.]]+Tabla2[[#This Row],[10 AP]]</f>
        <v>57359</v>
      </c>
      <c r="G902" s="5">
        <v>216</v>
      </c>
      <c r="H902" s="1">
        <v>159</v>
      </c>
      <c r="I902" s="5">
        <f>+Tabla2[[#This Row],[15 VEN]]+Tabla2[[#This Row],[15 AP]]</f>
        <v>375</v>
      </c>
      <c r="J902" s="5">
        <v>0</v>
      </c>
      <c r="K902" s="1">
        <v>0</v>
      </c>
      <c r="L902" s="5">
        <f>+Tabla2[[#This Row],[30 VEN.]]+Tabla2[[#This Row],[30 AP]]</f>
        <v>0</v>
      </c>
      <c r="M902" s="5">
        <v>11</v>
      </c>
      <c r="N902" s="1">
        <v>6</v>
      </c>
      <c r="O902" s="5">
        <f>+Tabla2[[#This Row],[45 VEN.]]+Tabla2[[#This Row],[45 AP]]</f>
        <v>17</v>
      </c>
      <c r="P902" s="2">
        <f>+Tabla2[[#This Row],[45 TOT]]+Tabla2[[#This Row],[30 TOT ]]+Tabla2[[#This Row],[15 TOT]]+Tabla2[[#This Row],[10 TOT]]</f>
        <v>57751</v>
      </c>
      <c r="Q902" s="5">
        <v>39</v>
      </c>
      <c r="R902" s="5">
        <v>0</v>
      </c>
      <c r="S902" s="5">
        <v>39</v>
      </c>
      <c r="T902" s="4"/>
      <c r="U902" s="4"/>
      <c r="V902" s="4"/>
      <c r="W902" s="4"/>
    </row>
    <row r="903" spans="1:23" x14ac:dyDescent="0.25">
      <c r="A903" s="7">
        <v>2011</v>
      </c>
      <c r="B903" s="4" t="s">
        <v>39</v>
      </c>
      <c r="C903" s="4" t="s">
        <v>9</v>
      </c>
      <c r="D903" s="5">
        <v>98075</v>
      </c>
      <c r="E903" s="1">
        <v>12109</v>
      </c>
      <c r="F903" s="5">
        <f>+Tabla2[[#This Row],[10 VEN.]]+Tabla2[[#This Row],[10 AP]]</f>
        <v>110184</v>
      </c>
      <c r="G903" s="5">
        <v>185</v>
      </c>
      <c r="H903" s="1">
        <v>139</v>
      </c>
      <c r="I903" s="5">
        <f>+Tabla2[[#This Row],[15 VEN]]+Tabla2[[#This Row],[15 AP]]</f>
        <v>324</v>
      </c>
      <c r="J903" s="5">
        <v>0</v>
      </c>
      <c r="K903" s="1">
        <v>0</v>
      </c>
      <c r="L903" s="5">
        <f>+Tabla2[[#This Row],[30 VEN.]]+Tabla2[[#This Row],[30 AP]]</f>
        <v>0</v>
      </c>
      <c r="M903" s="5">
        <v>9</v>
      </c>
      <c r="N903" s="1">
        <v>2</v>
      </c>
      <c r="O903" s="5">
        <f>+Tabla2[[#This Row],[45 VEN.]]+Tabla2[[#This Row],[45 AP]]</f>
        <v>11</v>
      </c>
      <c r="P903" s="2">
        <f>+Tabla2[[#This Row],[45 TOT]]+Tabla2[[#This Row],[30 TOT ]]+Tabla2[[#This Row],[15 TOT]]+Tabla2[[#This Row],[10 TOT]]</f>
        <v>110519</v>
      </c>
      <c r="Q903" s="5">
        <v>6</v>
      </c>
      <c r="R903" s="5">
        <v>0</v>
      </c>
      <c r="S903" s="5">
        <v>6</v>
      </c>
      <c r="T903" s="4"/>
      <c r="U903" s="4"/>
      <c r="V903" s="4"/>
      <c r="W903" s="4"/>
    </row>
    <row r="904" spans="1:23" x14ac:dyDescent="0.25">
      <c r="A904" s="7">
        <v>2011</v>
      </c>
      <c r="B904" s="4" t="s">
        <v>39</v>
      </c>
      <c r="C904" s="4" t="s">
        <v>7</v>
      </c>
      <c r="D904" s="5">
        <v>50040</v>
      </c>
      <c r="E904" s="1">
        <v>1184</v>
      </c>
      <c r="F904" s="5">
        <f>+Tabla2[[#This Row],[10 VEN.]]+Tabla2[[#This Row],[10 AP]]</f>
        <v>51224</v>
      </c>
      <c r="G904" s="5">
        <v>321</v>
      </c>
      <c r="H904" s="1">
        <v>168</v>
      </c>
      <c r="I904" s="5">
        <f>+Tabla2[[#This Row],[15 VEN]]+Tabla2[[#This Row],[15 AP]]</f>
        <v>489</v>
      </c>
      <c r="J904" s="5">
        <v>0</v>
      </c>
      <c r="K904" s="1">
        <v>0</v>
      </c>
      <c r="L904" s="5">
        <f>+Tabla2[[#This Row],[30 VEN.]]+Tabla2[[#This Row],[30 AP]]</f>
        <v>0</v>
      </c>
      <c r="M904" s="5">
        <v>16</v>
      </c>
      <c r="N904" s="1">
        <v>53</v>
      </c>
      <c r="O904" s="5">
        <f>+Tabla2[[#This Row],[45 VEN.]]+Tabla2[[#This Row],[45 AP]]</f>
        <v>69</v>
      </c>
      <c r="P904" s="2">
        <f>+Tabla2[[#This Row],[45 TOT]]+Tabla2[[#This Row],[30 TOT ]]+Tabla2[[#This Row],[15 TOT]]+Tabla2[[#This Row],[10 TOT]]</f>
        <v>51782</v>
      </c>
      <c r="Q904" s="5">
        <v>42</v>
      </c>
      <c r="R904" s="5">
        <v>0</v>
      </c>
      <c r="S904" s="5">
        <v>42</v>
      </c>
      <c r="T904" s="4"/>
      <c r="U904" s="4"/>
      <c r="V904" s="4"/>
      <c r="W904" s="4"/>
    </row>
    <row r="905" spans="1:23" x14ac:dyDescent="0.25">
      <c r="A905" s="7">
        <v>2011</v>
      </c>
      <c r="B905" s="4" t="s">
        <v>39</v>
      </c>
      <c r="C905" s="4" t="s">
        <v>17</v>
      </c>
      <c r="D905" s="5">
        <v>38317</v>
      </c>
      <c r="E905" s="1">
        <v>380</v>
      </c>
      <c r="F905" s="5">
        <f>+Tabla2[[#This Row],[10 VEN.]]+Tabla2[[#This Row],[10 AP]]</f>
        <v>38697</v>
      </c>
      <c r="G905" s="5">
        <v>300</v>
      </c>
      <c r="H905" s="1">
        <v>26</v>
      </c>
      <c r="I905" s="5">
        <f>+Tabla2[[#This Row],[15 VEN]]+Tabla2[[#This Row],[15 AP]]</f>
        <v>326</v>
      </c>
      <c r="J905" s="5">
        <v>0</v>
      </c>
      <c r="K905" s="1">
        <v>0</v>
      </c>
      <c r="L905" s="5">
        <f>+Tabla2[[#This Row],[30 VEN.]]+Tabla2[[#This Row],[30 AP]]</f>
        <v>0</v>
      </c>
      <c r="M905" s="5">
        <v>15</v>
      </c>
      <c r="N905" s="1">
        <v>14</v>
      </c>
      <c r="O905" s="5">
        <f>+Tabla2[[#This Row],[45 VEN.]]+Tabla2[[#This Row],[45 AP]]</f>
        <v>29</v>
      </c>
      <c r="P905" s="2">
        <f>+Tabla2[[#This Row],[45 TOT]]+Tabla2[[#This Row],[30 TOT ]]+Tabla2[[#This Row],[15 TOT]]+Tabla2[[#This Row],[10 TOT]]</f>
        <v>39052</v>
      </c>
      <c r="Q905" s="5">
        <v>20013</v>
      </c>
      <c r="R905" s="5">
        <v>0</v>
      </c>
      <c r="S905" s="5">
        <v>20013</v>
      </c>
      <c r="T905" s="4"/>
      <c r="U905" s="4"/>
      <c r="V905" s="4"/>
      <c r="W905" s="4"/>
    </row>
    <row r="906" spans="1:23" x14ac:dyDescent="0.25">
      <c r="A906" s="7">
        <v>2011</v>
      </c>
      <c r="B906" s="4" t="s">
        <v>39</v>
      </c>
      <c r="C906" s="4" t="s">
        <v>6</v>
      </c>
      <c r="D906" s="5">
        <v>2762</v>
      </c>
      <c r="E906" s="1">
        <v>490</v>
      </c>
      <c r="F906" s="5">
        <f>+Tabla2[[#This Row],[10 VEN.]]+Tabla2[[#This Row],[10 AP]]</f>
        <v>3252</v>
      </c>
      <c r="G906" s="5">
        <v>40</v>
      </c>
      <c r="H906" s="1">
        <v>68</v>
      </c>
      <c r="I906" s="5">
        <f>+Tabla2[[#This Row],[15 VEN]]+Tabla2[[#This Row],[15 AP]]</f>
        <v>108</v>
      </c>
      <c r="J906" s="5">
        <v>0</v>
      </c>
      <c r="K906" s="1">
        <v>0</v>
      </c>
      <c r="L906" s="5">
        <f>+Tabla2[[#This Row],[30 VEN.]]+Tabla2[[#This Row],[30 AP]]</f>
        <v>0</v>
      </c>
      <c r="M906" s="5">
        <v>4</v>
      </c>
      <c r="N906" s="1">
        <v>4</v>
      </c>
      <c r="O906" s="5">
        <f>+Tabla2[[#This Row],[45 VEN.]]+Tabla2[[#This Row],[45 AP]]</f>
        <v>8</v>
      </c>
      <c r="P906" s="2">
        <f>+Tabla2[[#This Row],[45 TOT]]+Tabla2[[#This Row],[30 TOT ]]+Tabla2[[#This Row],[15 TOT]]+Tabla2[[#This Row],[10 TOT]]</f>
        <v>3368</v>
      </c>
      <c r="Q906" s="5">
        <v>0</v>
      </c>
      <c r="R906" s="5">
        <v>0</v>
      </c>
      <c r="S906" s="5">
        <v>0</v>
      </c>
      <c r="T906" s="4"/>
      <c r="U906" s="4"/>
      <c r="V906" s="4"/>
      <c r="W906" s="4"/>
    </row>
    <row r="907" spans="1:23" x14ac:dyDescent="0.25">
      <c r="A907" s="7">
        <v>2011</v>
      </c>
      <c r="B907" s="4" t="s">
        <v>39</v>
      </c>
      <c r="C907" s="4" t="s">
        <v>64</v>
      </c>
      <c r="D907" s="5">
        <v>103756</v>
      </c>
      <c r="E907" s="1">
        <v>1779</v>
      </c>
      <c r="F907" s="5">
        <f>+Tabla2[[#This Row],[10 VEN.]]+Tabla2[[#This Row],[10 AP]]</f>
        <v>105535</v>
      </c>
      <c r="G907" s="5">
        <v>228</v>
      </c>
      <c r="H907" s="1">
        <v>277</v>
      </c>
      <c r="I907" s="5">
        <f>+Tabla2[[#This Row],[15 VEN]]+Tabla2[[#This Row],[15 AP]]</f>
        <v>505</v>
      </c>
      <c r="J907" s="5">
        <v>0</v>
      </c>
      <c r="K907" s="1">
        <v>0</v>
      </c>
      <c r="L907" s="5">
        <f>+Tabla2[[#This Row],[30 VEN.]]+Tabla2[[#This Row],[30 AP]]</f>
        <v>0</v>
      </c>
      <c r="M907" s="5">
        <v>6</v>
      </c>
      <c r="N907" s="1">
        <v>9</v>
      </c>
      <c r="O907" s="5">
        <f>+Tabla2[[#This Row],[45 VEN.]]+Tabla2[[#This Row],[45 AP]]</f>
        <v>15</v>
      </c>
      <c r="P907" s="2">
        <f>+Tabla2[[#This Row],[45 TOT]]+Tabla2[[#This Row],[30 TOT ]]+Tabla2[[#This Row],[15 TOT]]+Tabla2[[#This Row],[10 TOT]]</f>
        <v>106055</v>
      </c>
      <c r="Q907" s="5">
        <v>0</v>
      </c>
      <c r="R907" s="5">
        <v>0</v>
      </c>
      <c r="S907" s="5">
        <v>0</v>
      </c>
      <c r="T907" s="4"/>
      <c r="U907" s="4"/>
      <c r="V907" s="4"/>
      <c r="W907" s="4"/>
    </row>
    <row r="908" spans="1:23" x14ac:dyDescent="0.25">
      <c r="A908" s="7">
        <v>2011</v>
      </c>
      <c r="B908" s="4" t="s">
        <v>39</v>
      </c>
      <c r="C908" s="4" t="s">
        <v>48</v>
      </c>
      <c r="D908" s="5">
        <v>0</v>
      </c>
      <c r="E908" s="1">
        <v>0</v>
      </c>
      <c r="F908" s="5">
        <f>+Tabla2[[#This Row],[10 VEN.]]+Tabla2[[#This Row],[10 AP]]</f>
        <v>0</v>
      </c>
      <c r="G908" s="5">
        <v>0</v>
      </c>
      <c r="H908" s="1">
        <v>0</v>
      </c>
      <c r="I908" s="5">
        <f>+Tabla2[[#This Row],[15 VEN]]+Tabla2[[#This Row],[15 AP]]</f>
        <v>0</v>
      </c>
      <c r="J908" s="5">
        <v>0</v>
      </c>
      <c r="K908" s="1">
        <v>0</v>
      </c>
      <c r="L908" s="5">
        <f>+Tabla2[[#This Row],[30 VEN.]]+Tabla2[[#This Row],[30 AP]]</f>
        <v>0</v>
      </c>
      <c r="M908" s="5">
        <v>61</v>
      </c>
      <c r="N908" s="1">
        <v>0</v>
      </c>
      <c r="O908" s="5">
        <f>+Tabla2[[#This Row],[45 VEN.]]+Tabla2[[#This Row],[45 AP]]</f>
        <v>61</v>
      </c>
      <c r="P908" s="2">
        <f>+Tabla2[[#This Row],[45 TOT]]+Tabla2[[#This Row],[30 TOT ]]+Tabla2[[#This Row],[15 TOT]]+Tabla2[[#This Row],[10 TOT]]</f>
        <v>61</v>
      </c>
      <c r="Q908" s="5">
        <v>0</v>
      </c>
      <c r="R908" s="5">
        <v>0</v>
      </c>
      <c r="S908" s="5">
        <v>0</v>
      </c>
      <c r="T908" s="4"/>
      <c r="U908" s="4"/>
      <c r="V908" s="4"/>
      <c r="W908" s="4"/>
    </row>
    <row r="909" spans="1:23" x14ac:dyDescent="0.25">
      <c r="A909" s="7">
        <v>2011</v>
      </c>
      <c r="B909" s="4" t="s">
        <v>40</v>
      </c>
      <c r="C909" s="4" t="s">
        <v>8</v>
      </c>
      <c r="D909" s="5">
        <v>187330</v>
      </c>
      <c r="E909" s="1">
        <v>1398</v>
      </c>
      <c r="F909" s="5">
        <f>+Tabla2[[#This Row],[10 VEN.]]+Tabla2[[#This Row],[10 AP]]</f>
        <v>188728</v>
      </c>
      <c r="G909" s="5">
        <v>447</v>
      </c>
      <c r="H909" s="1">
        <v>124</v>
      </c>
      <c r="I909" s="5">
        <f>+Tabla2[[#This Row],[15 VEN]]+Tabla2[[#This Row],[15 AP]]</f>
        <v>571</v>
      </c>
      <c r="J909" s="5">
        <v>0</v>
      </c>
      <c r="K909" s="1">
        <v>0</v>
      </c>
      <c r="L909" s="5">
        <f>+Tabla2[[#This Row],[30 VEN.]]+Tabla2[[#This Row],[30 AP]]</f>
        <v>0</v>
      </c>
      <c r="M909" s="5">
        <v>133</v>
      </c>
      <c r="N909" s="1">
        <v>20</v>
      </c>
      <c r="O909" s="5">
        <f>+Tabla2[[#This Row],[45 VEN.]]+Tabla2[[#This Row],[45 AP]]</f>
        <v>153</v>
      </c>
      <c r="P909" s="2">
        <f>+Tabla2[[#This Row],[45 TOT]]+Tabla2[[#This Row],[30 TOT ]]+Tabla2[[#This Row],[15 TOT]]+Tabla2[[#This Row],[10 TOT]]</f>
        <v>189452</v>
      </c>
      <c r="Q909" s="5">
        <v>17563</v>
      </c>
      <c r="R909" s="5">
        <v>3134</v>
      </c>
      <c r="S909" s="5">
        <v>20697</v>
      </c>
      <c r="T909" s="4"/>
      <c r="U909" s="4"/>
      <c r="V909" s="4"/>
      <c r="W909" s="4"/>
    </row>
    <row r="910" spans="1:23" x14ac:dyDescent="0.25">
      <c r="A910" s="7">
        <v>2011</v>
      </c>
      <c r="B910" s="4" t="s">
        <v>40</v>
      </c>
      <c r="C910" s="4" t="s">
        <v>3</v>
      </c>
      <c r="D910" s="5">
        <v>360</v>
      </c>
      <c r="E910" s="1">
        <v>6532</v>
      </c>
      <c r="F910" s="5">
        <f>+Tabla2[[#This Row],[10 VEN.]]+Tabla2[[#This Row],[10 AP]]</f>
        <v>6892</v>
      </c>
      <c r="G910" s="5">
        <v>0</v>
      </c>
      <c r="H910" s="1">
        <v>0</v>
      </c>
      <c r="I910" s="5">
        <f>+Tabla2[[#This Row],[15 VEN]]+Tabla2[[#This Row],[15 AP]]</f>
        <v>0</v>
      </c>
      <c r="J910" s="5">
        <v>0</v>
      </c>
      <c r="K910" s="1">
        <v>0</v>
      </c>
      <c r="L910" s="5">
        <f>+Tabla2[[#This Row],[30 VEN.]]+Tabla2[[#This Row],[30 AP]]</f>
        <v>0</v>
      </c>
      <c r="M910" s="5">
        <v>0</v>
      </c>
      <c r="N910" s="1">
        <v>0</v>
      </c>
      <c r="O910" s="5">
        <f>+Tabla2[[#This Row],[45 VEN.]]+Tabla2[[#This Row],[45 AP]]</f>
        <v>0</v>
      </c>
      <c r="P910" s="2">
        <f>+Tabla2[[#This Row],[45 TOT]]+Tabla2[[#This Row],[30 TOT ]]+Tabla2[[#This Row],[15 TOT]]+Tabla2[[#This Row],[10 TOT]]</f>
        <v>6892</v>
      </c>
      <c r="Q910" s="5">
        <v>0</v>
      </c>
      <c r="R910" s="5">
        <v>0</v>
      </c>
      <c r="S910" s="5">
        <v>0</v>
      </c>
      <c r="T910" s="4"/>
      <c r="U910" s="4"/>
      <c r="V910" s="4"/>
      <c r="W910" s="4"/>
    </row>
    <row r="911" spans="1:23" x14ac:dyDescent="0.25">
      <c r="A911" s="7">
        <v>2011</v>
      </c>
      <c r="B911" s="4" t="s">
        <v>40</v>
      </c>
      <c r="C911" s="4" t="s">
        <v>21</v>
      </c>
      <c r="D911" s="5">
        <v>2270</v>
      </c>
      <c r="E911" s="1">
        <v>763</v>
      </c>
      <c r="F911" s="5">
        <f>+Tabla2[[#This Row],[10 VEN.]]+Tabla2[[#This Row],[10 AP]]</f>
        <v>3033</v>
      </c>
      <c r="G911" s="5">
        <v>18</v>
      </c>
      <c r="H911" s="1">
        <v>30</v>
      </c>
      <c r="I911" s="5">
        <f>+Tabla2[[#This Row],[15 VEN]]+Tabla2[[#This Row],[15 AP]]</f>
        <v>48</v>
      </c>
      <c r="J911" s="5">
        <v>0</v>
      </c>
      <c r="K911" s="1">
        <v>0</v>
      </c>
      <c r="L911" s="5">
        <f>+Tabla2[[#This Row],[30 VEN.]]+Tabla2[[#This Row],[30 AP]]</f>
        <v>0</v>
      </c>
      <c r="M911" s="5">
        <v>0</v>
      </c>
      <c r="N911" s="1">
        <v>6</v>
      </c>
      <c r="O911" s="5">
        <f>+Tabla2[[#This Row],[45 VEN.]]+Tabla2[[#This Row],[45 AP]]</f>
        <v>6</v>
      </c>
      <c r="P911" s="2">
        <f>+Tabla2[[#This Row],[45 TOT]]+Tabla2[[#This Row],[30 TOT ]]+Tabla2[[#This Row],[15 TOT]]+Tabla2[[#This Row],[10 TOT]]</f>
        <v>3087</v>
      </c>
      <c r="Q911" s="5">
        <v>1190</v>
      </c>
      <c r="R911" s="5">
        <v>153</v>
      </c>
      <c r="S911" s="5">
        <v>1343</v>
      </c>
      <c r="T911" s="4"/>
      <c r="U911" s="4"/>
      <c r="V911" s="4"/>
      <c r="W911" s="4"/>
    </row>
    <row r="912" spans="1:23" x14ac:dyDescent="0.25">
      <c r="A912" s="7">
        <v>2011</v>
      </c>
      <c r="B912" s="4" t="s">
        <v>40</v>
      </c>
      <c r="C912" s="4" t="s">
        <v>30</v>
      </c>
      <c r="D912" s="5">
        <v>49947</v>
      </c>
      <c r="E912" s="1">
        <v>1265</v>
      </c>
      <c r="F912" s="5">
        <f>+Tabla2[[#This Row],[10 VEN.]]+Tabla2[[#This Row],[10 AP]]</f>
        <v>51212</v>
      </c>
      <c r="G912" s="5">
        <v>159</v>
      </c>
      <c r="H912" s="1">
        <v>234</v>
      </c>
      <c r="I912" s="5">
        <f>+Tabla2[[#This Row],[15 VEN]]+Tabla2[[#This Row],[15 AP]]</f>
        <v>393</v>
      </c>
      <c r="J912" s="5">
        <v>0</v>
      </c>
      <c r="K912" s="1">
        <v>0</v>
      </c>
      <c r="L912" s="5">
        <f>+Tabla2[[#This Row],[30 VEN.]]+Tabla2[[#This Row],[30 AP]]</f>
        <v>0</v>
      </c>
      <c r="M912" s="5">
        <v>138</v>
      </c>
      <c r="N912" s="1">
        <v>154</v>
      </c>
      <c r="O912" s="5">
        <f>+Tabla2[[#This Row],[45 VEN.]]+Tabla2[[#This Row],[45 AP]]</f>
        <v>292</v>
      </c>
      <c r="P912" s="2">
        <f>+Tabla2[[#This Row],[45 TOT]]+Tabla2[[#This Row],[30 TOT ]]+Tabla2[[#This Row],[15 TOT]]+Tabla2[[#This Row],[10 TOT]]</f>
        <v>51897</v>
      </c>
      <c r="Q912" s="5">
        <v>56</v>
      </c>
      <c r="R912" s="5">
        <v>6</v>
      </c>
      <c r="S912" s="5">
        <v>62</v>
      </c>
      <c r="T912" s="4"/>
      <c r="U912" s="4"/>
      <c r="V912" s="4"/>
      <c r="W912" s="4"/>
    </row>
    <row r="913" spans="1:23" x14ac:dyDescent="0.25">
      <c r="A913" s="7">
        <v>2011</v>
      </c>
      <c r="B913" s="4" t="s">
        <v>40</v>
      </c>
      <c r="C913" s="4" t="s">
        <v>18</v>
      </c>
      <c r="D913" s="5">
        <v>153878</v>
      </c>
      <c r="E913" s="1">
        <v>4236</v>
      </c>
      <c r="F913" s="5">
        <f>+Tabla2[[#This Row],[10 VEN.]]+Tabla2[[#This Row],[10 AP]]</f>
        <v>158114</v>
      </c>
      <c r="G913" s="5">
        <v>234</v>
      </c>
      <c r="H913" s="1">
        <v>192</v>
      </c>
      <c r="I913" s="5">
        <f>+Tabla2[[#This Row],[15 VEN]]+Tabla2[[#This Row],[15 AP]]</f>
        <v>426</v>
      </c>
      <c r="J913" s="5">
        <v>0</v>
      </c>
      <c r="K913" s="1">
        <v>0</v>
      </c>
      <c r="L913" s="5">
        <f>+Tabla2[[#This Row],[30 VEN.]]+Tabla2[[#This Row],[30 AP]]</f>
        <v>0</v>
      </c>
      <c r="M913" s="5">
        <v>82</v>
      </c>
      <c r="N913" s="1">
        <v>0</v>
      </c>
      <c r="O913" s="5">
        <f>+Tabla2[[#This Row],[45 VEN.]]+Tabla2[[#This Row],[45 AP]]</f>
        <v>82</v>
      </c>
      <c r="P913" s="2">
        <f>+Tabla2[[#This Row],[45 TOT]]+Tabla2[[#This Row],[30 TOT ]]+Tabla2[[#This Row],[15 TOT]]+Tabla2[[#This Row],[10 TOT]]</f>
        <v>158622</v>
      </c>
      <c r="Q913" s="5">
        <v>294</v>
      </c>
      <c r="R913" s="5">
        <v>0</v>
      </c>
      <c r="S913" s="5">
        <v>294</v>
      </c>
      <c r="T913" s="4"/>
      <c r="U913" s="4"/>
      <c r="V913" s="4"/>
      <c r="W913" s="4"/>
    </row>
    <row r="914" spans="1:23" x14ac:dyDescent="0.25">
      <c r="A914" s="7">
        <v>2011</v>
      </c>
      <c r="B914" s="4" t="s">
        <v>40</v>
      </c>
      <c r="C914" s="4" t="s">
        <v>27</v>
      </c>
      <c r="D914" s="5">
        <v>85921</v>
      </c>
      <c r="E914" s="1">
        <v>8408</v>
      </c>
      <c r="F914" s="5">
        <f>+Tabla2[[#This Row],[10 VEN.]]+Tabla2[[#This Row],[10 AP]]</f>
        <v>94329</v>
      </c>
      <c r="G914" s="5">
        <v>288</v>
      </c>
      <c r="H914" s="1">
        <v>362</v>
      </c>
      <c r="I914" s="5">
        <f>+Tabla2[[#This Row],[15 VEN]]+Tabla2[[#This Row],[15 AP]]</f>
        <v>650</v>
      </c>
      <c r="J914" s="5">
        <v>0</v>
      </c>
      <c r="K914" s="1">
        <v>0</v>
      </c>
      <c r="L914" s="5">
        <f>+Tabla2[[#This Row],[30 VEN.]]+Tabla2[[#This Row],[30 AP]]</f>
        <v>0</v>
      </c>
      <c r="M914" s="5">
        <v>21</v>
      </c>
      <c r="N914" s="1">
        <v>4</v>
      </c>
      <c r="O914" s="5">
        <f>+Tabla2[[#This Row],[45 VEN.]]+Tabla2[[#This Row],[45 AP]]</f>
        <v>25</v>
      </c>
      <c r="P914" s="2">
        <f>+Tabla2[[#This Row],[45 TOT]]+Tabla2[[#This Row],[30 TOT ]]+Tabla2[[#This Row],[15 TOT]]+Tabla2[[#This Row],[10 TOT]]</f>
        <v>95004</v>
      </c>
      <c r="Q914" s="5">
        <v>125</v>
      </c>
      <c r="R914" s="5">
        <v>3</v>
      </c>
      <c r="S914" s="5">
        <v>128</v>
      </c>
      <c r="T914" s="4"/>
      <c r="U914" s="4"/>
      <c r="V914" s="4"/>
      <c r="W914" s="4"/>
    </row>
    <row r="915" spans="1:23" x14ac:dyDescent="0.25">
      <c r="A915" s="7">
        <v>2011</v>
      </c>
      <c r="B915" s="4" t="s">
        <v>40</v>
      </c>
      <c r="C915" s="4" t="s">
        <v>5</v>
      </c>
      <c r="D915" s="5">
        <v>64012</v>
      </c>
      <c r="E915" s="1">
        <v>30235</v>
      </c>
      <c r="F915" s="5">
        <f>+Tabla2[[#This Row],[10 VEN.]]+Tabla2[[#This Row],[10 AP]]</f>
        <v>94247</v>
      </c>
      <c r="G915" s="5">
        <v>376</v>
      </c>
      <c r="H915" s="1">
        <v>513</v>
      </c>
      <c r="I915" s="5">
        <f>+Tabla2[[#This Row],[15 VEN]]+Tabla2[[#This Row],[15 AP]]</f>
        <v>889</v>
      </c>
      <c r="J915" s="5">
        <v>0</v>
      </c>
      <c r="K915" s="1">
        <v>0</v>
      </c>
      <c r="L915" s="5">
        <f>+Tabla2[[#This Row],[30 VEN.]]+Tabla2[[#This Row],[30 AP]]</f>
        <v>0</v>
      </c>
      <c r="M915" s="5">
        <v>86</v>
      </c>
      <c r="N915" s="1">
        <v>101</v>
      </c>
      <c r="O915" s="5">
        <f>+Tabla2[[#This Row],[45 VEN.]]+Tabla2[[#This Row],[45 AP]]</f>
        <v>187</v>
      </c>
      <c r="P915" s="2">
        <f>+Tabla2[[#This Row],[45 TOT]]+Tabla2[[#This Row],[30 TOT ]]+Tabla2[[#This Row],[15 TOT]]+Tabla2[[#This Row],[10 TOT]]</f>
        <v>95323</v>
      </c>
      <c r="Q915" s="5">
        <v>612</v>
      </c>
      <c r="R915" s="5">
        <v>0</v>
      </c>
      <c r="S915" s="5">
        <v>612</v>
      </c>
      <c r="T915" s="4"/>
      <c r="U915" s="4"/>
      <c r="V915" s="4"/>
      <c r="W915" s="4"/>
    </row>
    <row r="916" spans="1:23" x14ac:dyDescent="0.25">
      <c r="A916" s="7">
        <v>2011</v>
      </c>
      <c r="B916" s="4" t="s">
        <v>40</v>
      </c>
      <c r="C916" s="4" t="s">
        <v>9</v>
      </c>
      <c r="D916" s="5">
        <v>177214</v>
      </c>
      <c r="E916" s="1">
        <v>19669</v>
      </c>
      <c r="F916" s="5">
        <f>+Tabla2[[#This Row],[10 VEN.]]+Tabla2[[#This Row],[10 AP]]</f>
        <v>196883</v>
      </c>
      <c r="G916" s="5">
        <v>597</v>
      </c>
      <c r="H916" s="1">
        <v>457</v>
      </c>
      <c r="I916" s="5">
        <f>+Tabla2[[#This Row],[15 VEN]]+Tabla2[[#This Row],[15 AP]]</f>
        <v>1054</v>
      </c>
      <c r="J916" s="5">
        <v>0</v>
      </c>
      <c r="K916" s="1">
        <v>0</v>
      </c>
      <c r="L916" s="5">
        <f>+Tabla2[[#This Row],[30 VEN.]]+Tabla2[[#This Row],[30 AP]]</f>
        <v>0</v>
      </c>
      <c r="M916" s="5">
        <v>56</v>
      </c>
      <c r="N916" s="1">
        <v>20</v>
      </c>
      <c r="O916" s="5">
        <f>+Tabla2[[#This Row],[45 VEN.]]+Tabla2[[#This Row],[45 AP]]</f>
        <v>76</v>
      </c>
      <c r="P916" s="2">
        <f>+Tabla2[[#This Row],[45 TOT]]+Tabla2[[#This Row],[30 TOT ]]+Tabla2[[#This Row],[15 TOT]]+Tabla2[[#This Row],[10 TOT]]</f>
        <v>198013</v>
      </c>
      <c r="Q916" s="5">
        <v>16</v>
      </c>
      <c r="R916" s="5">
        <v>1</v>
      </c>
      <c r="S916" s="5">
        <v>17</v>
      </c>
      <c r="T916" s="4"/>
      <c r="U916" s="4"/>
      <c r="V916" s="4"/>
      <c r="W916" s="4"/>
    </row>
    <row r="917" spans="1:23" x14ac:dyDescent="0.25">
      <c r="A917" s="7">
        <v>2011</v>
      </c>
      <c r="B917" s="4" t="s">
        <v>40</v>
      </c>
      <c r="C917" s="4" t="s">
        <v>7</v>
      </c>
      <c r="D917" s="5">
        <v>227166</v>
      </c>
      <c r="E917" s="1">
        <v>6191</v>
      </c>
      <c r="F917" s="5">
        <f>+Tabla2[[#This Row],[10 VEN.]]+Tabla2[[#This Row],[10 AP]]</f>
        <v>233357</v>
      </c>
      <c r="G917" s="5">
        <v>1138</v>
      </c>
      <c r="H917" s="1">
        <v>1209</v>
      </c>
      <c r="I917" s="5">
        <f>+Tabla2[[#This Row],[15 VEN]]+Tabla2[[#This Row],[15 AP]]</f>
        <v>2347</v>
      </c>
      <c r="J917" s="5">
        <v>0</v>
      </c>
      <c r="K917" s="1">
        <v>0</v>
      </c>
      <c r="L917" s="5">
        <f>+Tabla2[[#This Row],[30 VEN.]]+Tabla2[[#This Row],[30 AP]]</f>
        <v>0</v>
      </c>
      <c r="M917" s="5">
        <v>116</v>
      </c>
      <c r="N917" s="1">
        <v>100</v>
      </c>
      <c r="O917" s="5">
        <f>+Tabla2[[#This Row],[45 VEN.]]+Tabla2[[#This Row],[45 AP]]</f>
        <v>216</v>
      </c>
      <c r="P917" s="2">
        <f>+Tabla2[[#This Row],[45 TOT]]+Tabla2[[#This Row],[30 TOT ]]+Tabla2[[#This Row],[15 TOT]]+Tabla2[[#This Row],[10 TOT]]</f>
        <v>235920</v>
      </c>
      <c r="Q917" s="5">
        <v>8440</v>
      </c>
      <c r="R917" s="5">
        <v>352</v>
      </c>
      <c r="S917" s="5">
        <v>8792</v>
      </c>
      <c r="T917" s="4"/>
      <c r="U917" s="4"/>
      <c r="V917" s="4"/>
      <c r="W917" s="4"/>
    </row>
    <row r="918" spans="1:23" x14ac:dyDescent="0.25">
      <c r="A918" s="7">
        <v>2011</v>
      </c>
      <c r="B918" s="4" t="s">
        <v>40</v>
      </c>
      <c r="C918" s="4" t="s">
        <v>17</v>
      </c>
      <c r="D918" s="5">
        <v>57742</v>
      </c>
      <c r="E918" s="1">
        <v>6859</v>
      </c>
      <c r="F918" s="5">
        <f>+Tabla2[[#This Row],[10 VEN.]]+Tabla2[[#This Row],[10 AP]]</f>
        <v>64601</v>
      </c>
      <c r="G918" s="5">
        <v>239</v>
      </c>
      <c r="H918" s="1">
        <v>471</v>
      </c>
      <c r="I918" s="5">
        <f>+Tabla2[[#This Row],[15 VEN]]+Tabla2[[#This Row],[15 AP]]</f>
        <v>710</v>
      </c>
      <c r="J918" s="5">
        <v>0</v>
      </c>
      <c r="K918" s="1">
        <v>0</v>
      </c>
      <c r="L918" s="5">
        <f>+Tabla2[[#This Row],[30 VEN.]]+Tabla2[[#This Row],[30 AP]]</f>
        <v>0</v>
      </c>
      <c r="M918" s="5">
        <v>69</v>
      </c>
      <c r="N918" s="1">
        <v>243</v>
      </c>
      <c r="O918" s="5">
        <f>+Tabla2[[#This Row],[45 VEN.]]+Tabla2[[#This Row],[45 AP]]</f>
        <v>312</v>
      </c>
      <c r="P918" s="2">
        <f>+Tabla2[[#This Row],[45 TOT]]+Tabla2[[#This Row],[30 TOT ]]+Tabla2[[#This Row],[15 TOT]]+Tabla2[[#This Row],[10 TOT]]</f>
        <v>65623</v>
      </c>
      <c r="Q918" s="5">
        <v>516</v>
      </c>
      <c r="R918" s="5">
        <v>0</v>
      </c>
      <c r="S918" s="5">
        <v>516</v>
      </c>
      <c r="T918" s="4"/>
      <c r="U918" s="4"/>
      <c r="V918" s="4"/>
      <c r="W918" s="4"/>
    </row>
    <row r="919" spans="1:23" x14ac:dyDescent="0.25">
      <c r="A919" s="7">
        <v>2011</v>
      </c>
      <c r="B919" s="4" t="s">
        <v>40</v>
      </c>
      <c r="C919" s="4" t="s">
        <v>6</v>
      </c>
      <c r="D919" s="5">
        <v>157768</v>
      </c>
      <c r="E919" s="1">
        <v>6311</v>
      </c>
      <c r="F919" s="5">
        <f>+Tabla2[[#This Row],[10 VEN.]]+Tabla2[[#This Row],[10 AP]]</f>
        <v>164079</v>
      </c>
      <c r="G919" s="5">
        <v>378</v>
      </c>
      <c r="H919" s="1">
        <v>383</v>
      </c>
      <c r="I919" s="5">
        <f>+Tabla2[[#This Row],[15 VEN]]+Tabla2[[#This Row],[15 AP]]</f>
        <v>761</v>
      </c>
      <c r="J919" s="5">
        <v>0</v>
      </c>
      <c r="K919" s="1">
        <v>0</v>
      </c>
      <c r="L919" s="5">
        <f>+Tabla2[[#This Row],[30 VEN.]]+Tabla2[[#This Row],[30 AP]]</f>
        <v>0</v>
      </c>
      <c r="M919" s="5">
        <v>96</v>
      </c>
      <c r="N919" s="1">
        <v>24</v>
      </c>
      <c r="O919" s="5">
        <f>+Tabla2[[#This Row],[45 VEN.]]+Tabla2[[#This Row],[45 AP]]</f>
        <v>120</v>
      </c>
      <c r="P919" s="2">
        <f>+Tabla2[[#This Row],[45 TOT]]+Tabla2[[#This Row],[30 TOT ]]+Tabla2[[#This Row],[15 TOT]]+Tabla2[[#This Row],[10 TOT]]</f>
        <v>164960</v>
      </c>
      <c r="Q919" s="5">
        <v>9089</v>
      </c>
      <c r="R919" s="5">
        <v>405</v>
      </c>
      <c r="S919" s="5">
        <v>9494</v>
      </c>
      <c r="T919" s="4"/>
      <c r="U919" s="4"/>
      <c r="V919" s="4"/>
      <c r="W919" s="4"/>
    </row>
    <row r="920" spans="1:23" x14ac:dyDescent="0.25">
      <c r="A920" s="7">
        <v>2011</v>
      </c>
      <c r="B920" s="4" t="s">
        <v>40</v>
      </c>
      <c r="C920" s="4" t="s">
        <v>64</v>
      </c>
      <c r="D920" s="5">
        <v>255287</v>
      </c>
      <c r="E920" s="1">
        <v>8254</v>
      </c>
      <c r="F920" s="5">
        <f>+Tabla2[[#This Row],[10 VEN.]]+Tabla2[[#This Row],[10 AP]]</f>
        <v>263541</v>
      </c>
      <c r="G920" s="5">
        <v>734</v>
      </c>
      <c r="H920" s="1">
        <v>610</v>
      </c>
      <c r="I920" s="5">
        <f>+Tabla2[[#This Row],[15 VEN]]+Tabla2[[#This Row],[15 AP]]</f>
        <v>1344</v>
      </c>
      <c r="J920" s="5">
        <v>0</v>
      </c>
      <c r="K920" s="1">
        <v>8</v>
      </c>
      <c r="L920" s="5">
        <f>+Tabla2[[#This Row],[30 VEN.]]+Tabla2[[#This Row],[30 AP]]</f>
        <v>8</v>
      </c>
      <c r="M920" s="5">
        <v>195</v>
      </c>
      <c r="N920" s="1">
        <v>109</v>
      </c>
      <c r="O920" s="5">
        <f>+Tabla2[[#This Row],[45 VEN.]]+Tabla2[[#This Row],[45 AP]]</f>
        <v>304</v>
      </c>
      <c r="P920" s="2">
        <f>+Tabla2[[#This Row],[45 TOT]]+Tabla2[[#This Row],[30 TOT ]]+Tabla2[[#This Row],[15 TOT]]+Tabla2[[#This Row],[10 TOT]]</f>
        <v>265197</v>
      </c>
      <c r="Q920" s="5">
        <v>515</v>
      </c>
      <c r="R920" s="5">
        <v>0</v>
      </c>
      <c r="S920" s="5">
        <v>515</v>
      </c>
      <c r="T920" s="4"/>
      <c r="U920" s="4"/>
      <c r="V920" s="4"/>
      <c r="W920" s="4"/>
    </row>
    <row r="921" spans="1:23" x14ac:dyDescent="0.25">
      <c r="A921" s="7">
        <v>2011</v>
      </c>
      <c r="B921" s="4" t="s">
        <v>40</v>
      </c>
      <c r="C921" s="4" t="s">
        <v>13</v>
      </c>
      <c r="D921" s="5">
        <v>24357</v>
      </c>
      <c r="E921" s="1">
        <v>378</v>
      </c>
      <c r="F921" s="5">
        <f>+Tabla2[[#This Row],[10 VEN.]]+Tabla2[[#This Row],[10 AP]]</f>
        <v>24735</v>
      </c>
      <c r="G921" s="5">
        <v>301</v>
      </c>
      <c r="H921" s="1">
        <v>114</v>
      </c>
      <c r="I921" s="5">
        <f>+Tabla2[[#This Row],[15 VEN]]+Tabla2[[#This Row],[15 AP]]</f>
        <v>415</v>
      </c>
      <c r="J921" s="5">
        <v>0</v>
      </c>
      <c r="K921" s="1">
        <v>0</v>
      </c>
      <c r="L921" s="5">
        <f>+Tabla2[[#This Row],[30 VEN.]]+Tabla2[[#This Row],[30 AP]]</f>
        <v>0</v>
      </c>
      <c r="M921" s="5">
        <v>35</v>
      </c>
      <c r="N921" s="1">
        <v>22</v>
      </c>
      <c r="O921" s="5">
        <f>+Tabla2[[#This Row],[45 VEN.]]+Tabla2[[#This Row],[45 AP]]</f>
        <v>57</v>
      </c>
      <c r="P921" s="2">
        <f>+Tabla2[[#This Row],[45 TOT]]+Tabla2[[#This Row],[30 TOT ]]+Tabla2[[#This Row],[15 TOT]]+Tabla2[[#This Row],[10 TOT]]</f>
        <v>25207</v>
      </c>
      <c r="Q921" s="5">
        <v>1761</v>
      </c>
      <c r="R921" s="5">
        <v>414</v>
      </c>
      <c r="S921" s="5">
        <v>2175</v>
      </c>
      <c r="T921" s="4"/>
      <c r="U921" s="4"/>
      <c r="V921" s="4"/>
      <c r="W921" s="4"/>
    </row>
    <row r="922" spans="1:23" x14ac:dyDescent="0.25">
      <c r="A922" s="7">
        <v>2011</v>
      </c>
      <c r="B922" s="4" t="s">
        <v>40</v>
      </c>
      <c r="C922" s="4" t="s">
        <v>15</v>
      </c>
      <c r="D922" s="5">
        <v>12074</v>
      </c>
      <c r="E922" s="1">
        <v>8001</v>
      </c>
      <c r="F922" s="5">
        <f>+Tabla2[[#This Row],[10 VEN.]]+Tabla2[[#This Row],[10 AP]]</f>
        <v>20075</v>
      </c>
      <c r="G922" s="5">
        <v>25</v>
      </c>
      <c r="H922" s="1">
        <v>69</v>
      </c>
      <c r="I922" s="5">
        <f>+Tabla2[[#This Row],[15 VEN]]+Tabla2[[#This Row],[15 AP]]</f>
        <v>94</v>
      </c>
      <c r="J922" s="5">
        <v>0</v>
      </c>
      <c r="K922" s="1">
        <v>10</v>
      </c>
      <c r="L922" s="5">
        <f>+Tabla2[[#This Row],[30 VEN.]]+Tabla2[[#This Row],[30 AP]]</f>
        <v>10</v>
      </c>
      <c r="M922" s="5">
        <v>8</v>
      </c>
      <c r="N922" s="1">
        <v>3</v>
      </c>
      <c r="O922" s="5">
        <f>+Tabla2[[#This Row],[45 VEN.]]+Tabla2[[#This Row],[45 AP]]</f>
        <v>11</v>
      </c>
      <c r="P922" s="2">
        <f>+Tabla2[[#This Row],[45 TOT]]+Tabla2[[#This Row],[30 TOT ]]+Tabla2[[#This Row],[15 TOT]]+Tabla2[[#This Row],[10 TOT]]</f>
        <v>20190</v>
      </c>
      <c r="Q922" s="5">
        <v>44</v>
      </c>
      <c r="R922" s="5">
        <v>0</v>
      </c>
      <c r="S922" s="5">
        <v>44</v>
      </c>
      <c r="T922" s="4"/>
      <c r="U922" s="4"/>
      <c r="V922" s="4"/>
      <c r="W922" s="4"/>
    </row>
    <row r="923" spans="1:23" x14ac:dyDescent="0.25">
      <c r="A923" s="7">
        <v>2011</v>
      </c>
      <c r="B923" s="4" t="s">
        <v>40</v>
      </c>
      <c r="C923" s="4" t="s">
        <v>23</v>
      </c>
      <c r="D923" s="5">
        <v>0</v>
      </c>
      <c r="E923" s="1">
        <v>0</v>
      </c>
      <c r="F923" s="5">
        <f>+Tabla2[[#This Row],[10 VEN.]]+Tabla2[[#This Row],[10 AP]]</f>
        <v>0</v>
      </c>
      <c r="G923" s="5">
        <v>0</v>
      </c>
      <c r="H923" s="1">
        <v>0</v>
      </c>
      <c r="I923" s="5">
        <f>+Tabla2[[#This Row],[15 VEN]]+Tabla2[[#This Row],[15 AP]]</f>
        <v>0</v>
      </c>
      <c r="J923" s="5">
        <v>0</v>
      </c>
      <c r="K923" s="1">
        <v>0</v>
      </c>
      <c r="L923" s="5">
        <f>+Tabla2[[#This Row],[30 VEN.]]+Tabla2[[#This Row],[30 AP]]</f>
        <v>0</v>
      </c>
      <c r="M923" s="5">
        <v>113</v>
      </c>
      <c r="N923" s="1">
        <v>0</v>
      </c>
      <c r="O923" s="5">
        <f>+Tabla2[[#This Row],[45 VEN.]]+Tabla2[[#This Row],[45 AP]]</f>
        <v>113</v>
      </c>
      <c r="P923" s="2">
        <f>+Tabla2[[#This Row],[45 TOT]]+Tabla2[[#This Row],[30 TOT ]]+Tabla2[[#This Row],[15 TOT]]+Tabla2[[#This Row],[10 TOT]]</f>
        <v>113</v>
      </c>
      <c r="Q923" s="5">
        <v>0</v>
      </c>
      <c r="R923" s="5">
        <v>0</v>
      </c>
      <c r="S923" s="5">
        <v>0</v>
      </c>
      <c r="T923" s="4"/>
      <c r="U923" s="4"/>
      <c r="V923" s="4"/>
      <c r="W923" s="4"/>
    </row>
    <row r="924" spans="1:23" x14ac:dyDescent="0.25">
      <c r="A924" s="7">
        <v>2011</v>
      </c>
      <c r="B924" s="4" t="s">
        <v>40</v>
      </c>
      <c r="C924" s="4" t="s">
        <v>24</v>
      </c>
      <c r="D924" s="5">
        <v>0</v>
      </c>
      <c r="E924" s="1">
        <v>0</v>
      </c>
      <c r="F924" s="5">
        <f>+Tabla2[[#This Row],[10 VEN.]]+Tabla2[[#This Row],[10 AP]]</f>
        <v>0</v>
      </c>
      <c r="G924" s="5">
        <v>0</v>
      </c>
      <c r="H924" s="1">
        <v>0</v>
      </c>
      <c r="I924" s="5">
        <f>+Tabla2[[#This Row],[15 VEN]]+Tabla2[[#This Row],[15 AP]]</f>
        <v>0</v>
      </c>
      <c r="J924" s="5">
        <v>0</v>
      </c>
      <c r="K924" s="1">
        <v>0</v>
      </c>
      <c r="L924" s="5">
        <f>+Tabla2[[#This Row],[30 VEN.]]+Tabla2[[#This Row],[30 AP]]</f>
        <v>0</v>
      </c>
      <c r="M924" s="5">
        <v>47</v>
      </c>
      <c r="N924" s="1">
        <v>0</v>
      </c>
      <c r="O924" s="5">
        <f>+Tabla2[[#This Row],[45 VEN.]]+Tabla2[[#This Row],[45 AP]]</f>
        <v>47</v>
      </c>
      <c r="P924" s="2">
        <f>+Tabla2[[#This Row],[45 TOT]]+Tabla2[[#This Row],[30 TOT ]]+Tabla2[[#This Row],[15 TOT]]+Tabla2[[#This Row],[10 TOT]]</f>
        <v>47</v>
      </c>
      <c r="Q924" s="5">
        <v>0</v>
      </c>
      <c r="R924" s="5">
        <v>0</v>
      </c>
      <c r="S924" s="5">
        <v>0</v>
      </c>
      <c r="T924" s="4"/>
      <c r="U924" s="4"/>
      <c r="V924" s="4"/>
      <c r="W924" s="4"/>
    </row>
    <row r="925" spans="1:23" x14ac:dyDescent="0.25">
      <c r="A925" s="7">
        <v>2011</v>
      </c>
      <c r="B925" s="4" t="s">
        <v>41</v>
      </c>
      <c r="C925" s="4" t="s">
        <v>8</v>
      </c>
      <c r="D925" s="5">
        <v>43851</v>
      </c>
      <c r="E925" s="1">
        <v>3471</v>
      </c>
      <c r="F925" s="5">
        <f>+Tabla2[[#This Row],[10 VEN.]]+Tabla2[[#This Row],[10 AP]]</f>
        <v>47322</v>
      </c>
      <c r="G925" s="5">
        <v>1011</v>
      </c>
      <c r="H925" s="1">
        <v>298</v>
      </c>
      <c r="I925" s="5">
        <f>+Tabla2[[#This Row],[15 VEN]]+Tabla2[[#This Row],[15 AP]]</f>
        <v>1309</v>
      </c>
      <c r="J925" s="5">
        <v>0</v>
      </c>
      <c r="K925" s="1">
        <v>0</v>
      </c>
      <c r="L925" s="5">
        <f>+Tabla2[[#This Row],[30 VEN.]]+Tabla2[[#This Row],[30 AP]]</f>
        <v>0</v>
      </c>
      <c r="M925" s="5">
        <v>18</v>
      </c>
      <c r="N925" s="1">
        <v>10</v>
      </c>
      <c r="O925" s="5">
        <f>+Tabla2[[#This Row],[45 VEN.]]+Tabla2[[#This Row],[45 AP]]</f>
        <v>28</v>
      </c>
      <c r="P925" s="2">
        <f>+Tabla2[[#This Row],[45 TOT]]+Tabla2[[#This Row],[30 TOT ]]+Tabla2[[#This Row],[15 TOT]]+Tabla2[[#This Row],[10 TOT]]</f>
        <v>48659</v>
      </c>
      <c r="Q925" s="5">
        <v>11964</v>
      </c>
      <c r="R925" s="5">
        <v>802</v>
      </c>
      <c r="S925" s="5">
        <v>12766</v>
      </c>
      <c r="T925" s="4"/>
      <c r="U925" s="4"/>
      <c r="V925" s="4"/>
      <c r="W925" s="4"/>
    </row>
    <row r="926" spans="1:23" x14ac:dyDescent="0.25">
      <c r="A926" s="7">
        <v>2011</v>
      </c>
      <c r="B926" s="4" t="s">
        <v>41</v>
      </c>
      <c r="C926" s="4" t="s">
        <v>27</v>
      </c>
      <c r="D926" s="5">
        <v>178552</v>
      </c>
      <c r="E926" s="1">
        <v>8850</v>
      </c>
      <c r="F926" s="5">
        <f>+Tabla2[[#This Row],[10 VEN.]]+Tabla2[[#This Row],[10 AP]]</f>
        <v>187402</v>
      </c>
      <c r="G926" s="5">
        <v>2389</v>
      </c>
      <c r="H926" s="1">
        <v>617</v>
      </c>
      <c r="I926" s="5">
        <f>+Tabla2[[#This Row],[15 VEN]]+Tabla2[[#This Row],[15 AP]]</f>
        <v>3006</v>
      </c>
      <c r="J926" s="5">
        <v>0</v>
      </c>
      <c r="K926" s="1">
        <v>0</v>
      </c>
      <c r="L926" s="5">
        <f>+Tabla2[[#This Row],[30 VEN.]]+Tabla2[[#This Row],[30 AP]]</f>
        <v>0</v>
      </c>
      <c r="M926" s="5">
        <v>35</v>
      </c>
      <c r="N926" s="1">
        <v>19</v>
      </c>
      <c r="O926" s="5">
        <f>+Tabla2[[#This Row],[45 VEN.]]+Tabla2[[#This Row],[45 AP]]</f>
        <v>54</v>
      </c>
      <c r="P926" s="2">
        <f>+Tabla2[[#This Row],[45 TOT]]+Tabla2[[#This Row],[30 TOT ]]+Tabla2[[#This Row],[15 TOT]]+Tabla2[[#This Row],[10 TOT]]</f>
        <v>190462</v>
      </c>
      <c r="Q926" s="5">
        <v>1397</v>
      </c>
      <c r="R926" s="5">
        <v>29</v>
      </c>
      <c r="S926" s="5">
        <v>1426</v>
      </c>
      <c r="T926" s="4"/>
      <c r="U926" s="4"/>
      <c r="V926" s="4"/>
      <c r="W926" s="4"/>
    </row>
    <row r="927" spans="1:23" x14ac:dyDescent="0.25">
      <c r="A927" s="7">
        <v>2011</v>
      </c>
      <c r="B927" s="4" t="s">
        <v>41</v>
      </c>
      <c r="C927" s="4" t="s">
        <v>9</v>
      </c>
      <c r="D927" s="5">
        <v>100958</v>
      </c>
      <c r="E927" s="1">
        <v>14736</v>
      </c>
      <c r="F927" s="5">
        <f>+Tabla2[[#This Row],[10 VEN.]]+Tabla2[[#This Row],[10 AP]]</f>
        <v>115694</v>
      </c>
      <c r="G927" s="5">
        <v>1764</v>
      </c>
      <c r="H927" s="1">
        <v>1001</v>
      </c>
      <c r="I927" s="5">
        <f>+Tabla2[[#This Row],[15 VEN]]+Tabla2[[#This Row],[15 AP]]</f>
        <v>2765</v>
      </c>
      <c r="J927" s="5">
        <v>0</v>
      </c>
      <c r="K927" s="1">
        <v>0</v>
      </c>
      <c r="L927" s="5">
        <f>+Tabla2[[#This Row],[30 VEN.]]+Tabla2[[#This Row],[30 AP]]</f>
        <v>0</v>
      </c>
      <c r="M927" s="5">
        <v>1</v>
      </c>
      <c r="N927" s="1">
        <v>1</v>
      </c>
      <c r="O927" s="5">
        <f>+Tabla2[[#This Row],[45 VEN.]]+Tabla2[[#This Row],[45 AP]]</f>
        <v>2</v>
      </c>
      <c r="P927" s="2">
        <f>+Tabla2[[#This Row],[45 TOT]]+Tabla2[[#This Row],[30 TOT ]]+Tabla2[[#This Row],[15 TOT]]+Tabla2[[#This Row],[10 TOT]]</f>
        <v>118461</v>
      </c>
      <c r="Q927" s="5">
        <v>1064</v>
      </c>
      <c r="R927" s="5">
        <v>25</v>
      </c>
      <c r="S927" s="5">
        <v>1089</v>
      </c>
      <c r="T927" s="4"/>
      <c r="U927" s="4"/>
      <c r="V927" s="4"/>
      <c r="W927" s="4"/>
    </row>
    <row r="928" spans="1:23" x14ac:dyDescent="0.25">
      <c r="A928" s="7">
        <v>2011</v>
      </c>
      <c r="B928" s="4" t="s">
        <v>41</v>
      </c>
      <c r="C928" s="4" t="s">
        <v>25</v>
      </c>
      <c r="D928" s="5">
        <v>14970</v>
      </c>
      <c r="E928" s="1">
        <v>8787</v>
      </c>
      <c r="F928" s="5">
        <f>+Tabla2[[#This Row],[10 VEN.]]+Tabla2[[#This Row],[10 AP]]</f>
        <v>23757</v>
      </c>
      <c r="G928" s="5">
        <v>306</v>
      </c>
      <c r="H928" s="1">
        <v>374</v>
      </c>
      <c r="I928" s="5">
        <f>+Tabla2[[#This Row],[15 VEN]]+Tabla2[[#This Row],[15 AP]]</f>
        <v>680</v>
      </c>
      <c r="J928" s="5">
        <v>0</v>
      </c>
      <c r="K928" s="1">
        <v>0</v>
      </c>
      <c r="L928" s="5">
        <f>+Tabla2[[#This Row],[30 VEN.]]+Tabla2[[#This Row],[30 AP]]</f>
        <v>0</v>
      </c>
      <c r="M928" s="5">
        <v>49</v>
      </c>
      <c r="N928" s="1">
        <v>2</v>
      </c>
      <c r="O928" s="5">
        <f>+Tabla2[[#This Row],[45 VEN.]]+Tabla2[[#This Row],[45 AP]]</f>
        <v>51</v>
      </c>
      <c r="P928" s="2">
        <f>+Tabla2[[#This Row],[45 TOT]]+Tabla2[[#This Row],[30 TOT ]]+Tabla2[[#This Row],[15 TOT]]+Tabla2[[#This Row],[10 TOT]]</f>
        <v>24488</v>
      </c>
      <c r="Q928" s="5">
        <v>212</v>
      </c>
      <c r="R928" s="5">
        <v>0</v>
      </c>
      <c r="S928" s="5">
        <v>212</v>
      </c>
      <c r="T928" s="4"/>
      <c r="U928" s="4"/>
      <c r="V928" s="4"/>
      <c r="W928" s="4"/>
    </row>
    <row r="929" spans="1:23" x14ac:dyDescent="0.25">
      <c r="A929" s="7">
        <v>2011</v>
      </c>
      <c r="B929" s="4" t="s">
        <v>41</v>
      </c>
      <c r="C929" s="4" t="s">
        <v>31</v>
      </c>
      <c r="D929" s="5">
        <v>67639</v>
      </c>
      <c r="E929" s="1">
        <v>5781</v>
      </c>
      <c r="F929" s="5">
        <f>+Tabla2[[#This Row],[10 VEN.]]+Tabla2[[#This Row],[10 AP]]</f>
        <v>73420</v>
      </c>
      <c r="G929" s="5">
        <v>2362</v>
      </c>
      <c r="H929" s="1">
        <v>2014</v>
      </c>
      <c r="I929" s="5">
        <f>+Tabla2[[#This Row],[15 VEN]]+Tabla2[[#This Row],[15 AP]]</f>
        <v>4376</v>
      </c>
      <c r="J929" s="5">
        <v>0</v>
      </c>
      <c r="K929" s="1">
        <v>0</v>
      </c>
      <c r="L929" s="5">
        <f>+Tabla2[[#This Row],[30 VEN.]]+Tabla2[[#This Row],[30 AP]]</f>
        <v>0</v>
      </c>
      <c r="M929" s="5">
        <v>51</v>
      </c>
      <c r="N929" s="1">
        <v>24</v>
      </c>
      <c r="O929" s="5">
        <f>+Tabla2[[#This Row],[45 VEN.]]+Tabla2[[#This Row],[45 AP]]</f>
        <v>75</v>
      </c>
      <c r="P929" s="2">
        <f>+Tabla2[[#This Row],[45 TOT]]+Tabla2[[#This Row],[30 TOT ]]+Tabla2[[#This Row],[15 TOT]]+Tabla2[[#This Row],[10 TOT]]</f>
        <v>77871</v>
      </c>
      <c r="Q929" s="5">
        <v>0</v>
      </c>
      <c r="R929" s="5">
        <v>7</v>
      </c>
      <c r="S929" s="5">
        <v>7</v>
      </c>
      <c r="T929" s="4"/>
      <c r="U929" s="4"/>
      <c r="V929" s="4"/>
      <c r="W929" s="4"/>
    </row>
    <row r="930" spans="1:23" x14ac:dyDescent="0.25">
      <c r="A930" s="7">
        <v>2011</v>
      </c>
      <c r="B930" s="4" t="s">
        <v>41</v>
      </c>
      <c r="C930" s="4" t="s">
        <v>7</v>
      </c>
      <c r="D930" s="5">
        <v>111369</v>
      </c>
      <c r="E930" s="1">
        <v>4066</v>
      </c>
      <c r="F930" s="5">
        <f>+Tabla2[[#This Row],[10 VEN.]]+Tabla2[[#This Row],[10 AP]]</f>
        <v>115435</v>
      </c>
      <c r="G930" s="5">
        <v>6047</v>
      </c>
      <c r="H930" s="1">
        <v>1232</v>
      </c>
      <c r="I930" s="5">
        <f>+Tabla2[[#This Row],[15 VEN]]+Tabla2[[#This Row],[15 AP]]</f>
        <v>7279</v>
      </c>
      <c r="J930" s="5">
        <v>0</v>
      </c>
      <c r="K930" s="1">
        <v>0</v>
      </c>
      <c r="L930" s="5">
        <f>+Tabla2[[#This Row],[30 VEN.]]+Tabla2[[#This Row],[30 AP]]</f>
        <v>0</v>
      </c>
      <c r="M930" s="5">
        <v>118</v>
      </c>
      <c r="N930" s="1">
        <v>37</v>
      </c>
      <c r="O930" s="5">
        <f>+Tabla2[[#This Row],[45 VEN.]]+Tabla2[[#This Row],[45 AP]]</f>
        <v>155</v>
      </c>
      <c r="P930" s="2">
        <f>+Tabla2[[#This Row],[45 TOT]]+Tabla2[[#This Row],[30 TOT ]]+Tabla2[[#This Row],[15 TOT]]+Tabla2[[#This Row],[10 TOT]]</f>
        <v>122869</v>
      </c>
      <c r="Q930" s="5">
        <v>17</v>
      </c>
      <c r="R930" s="5">
        <v>0</v>
      </c>
      <c r="S930" s="5">
        <v>17</v>
      </c>
      <c r="T930" s="4"/>
      <c r="U930" s="4"/>
      <c r="V930" s="4"/>
      <c r="W930" s="4"/>
    </row>
    <row r="931" spans="1:23" x14ac:dyDescent="0.25">
      <c r="A931" s="7">
        <v>2011</v>
      </c>
      <c r="B931" s="4" t="s">
        <v>41</v>
      </c>
      <c r="C931" s="4" t="s">
        <v>32</v>
      </c>
      <c r="D931" s="5">
        <v>31593</v>
      </c>
      <c r="E931" s="1">
        <v>9548</v>
      </c>
      <c r="F931" s="5">
        <f>+Tabla2[[#This Row],[10 VEN.]]+Tabla2[[#This Row],[10 AP]]</f>
        <v>41141</v>
      </c>
      <c r="G931" s="5">
        <v>1610</v>
      </c>
      <c r="H931" s="1">
        <v>770</v>
      </c>
      <c r="I931" s="5">
        <f>+Tabla2[[#This Row],[15 VEN]]+Tabla2[[#This Row],[15 AP]]</f>
        <v>2380</v>
      </c>
      <c r="J931" s="5">
        <v>0</v>
      </c>
      <c r="K931" s="1">
        <v>3</v>
      </c>
      <c r="L931" s="5">
        <f>+Tabla2[[#This Row],[30 VEN.]]+Tabla2[[#This Row],[30 AP]]</f>
        <v>3</v>
      </c>
      <c r="M931" s="5">
        <v>18</v>
      </c>
      <c r="N931" s="1">
        <v>33</v>
      </c>
      <c r="O931" s="5">
        <f>+Tabla2[[#This Row],[45 VEN.]]+Tabla2[[#This Row],[45 AP]]</f>
        <v>51</v>
      </c>
      <c r="P931" s="2">
        <f>+Tabla2[[#This Row],[45 TOT]]+Tabla2[[#This Row],[30 TOT ]]+Tabla2[[#This Row],[15 TOT]]+Tabla2[[#This Row],[10 TOT]]</f>
        <v>43575</v>
      </c>
      <c r="Q931" s="5">
        <v>165</v>
      </c>
      <c r="R931" s="5">
        <v>254</v>
      </c>
      <c r="S931" s="5">
        <v>419</v>
      </c>
      <c r="T931" s="4"/>
      <c r="U931" s="4"/>
      <c r="V931" s="4"/>
      <c r="W931" s="4"/>
    </row>
    <row r="932" spans="1:23" x14ac:dyDescent="0.25">
      <c r="A932" s="7">
        <v>2011</v>
      </c>
      <c r="B932" s="4" t="s">
        <v>41</v>
      </c>
      <c r="C932" s="4" t="s">
        <v>17</v>
      </c>
      <c r="D932" s="5">
        <v>51478</v>
      </c>
      <c r="E932" s="1">
        <v>1879</v>
      </c>
      <c r="F932" s="5">
        <f>+Tabla2[[#This Row],[10 VEN.]]+Tabla2[[#This Row],[10 AP]]</f>
        <v>53357</v>
      </c>
      <c r="G932" s="5">
        <v>1444</v>
      </c>
      <c r="H932" s="1">
        <v>374</v>
      </c>
      <c r="I932" s="5">
        <f>+Tabla2[[#This Row],[15 VEN]]+Tabla2[[#This Row],[15 AP]]</f>
        <v>1818</v>
      </c>
      <c r="J932" s="5">
        <v>0</v>
      </c>
      <c r="K932" s="1">
        <v>0</v>
      </c>
      <c r="L932" s="5">
        <f>+Tabla2[[#This Row],[30 VEN.]]+Tabla2[[#This Row],[30 AP]]</f>
        <v>0</v>
      </c>
      <c r="M932" s="5">
        <v>18</v>
      </c>
      <c r="N932" s="1">
        <v>49</v>
      </c>
      <c r="O932" s="5">
        <f>+Tabla2[[#This Row],[45 VEN.]]+Tabla2[[#This Row],[45 AP]]</f>
        <v>67</v>
      </c>
      <c r="P932" s="2">
        <f>+Tabla2[[#This Row],[45 TOT]]+Tabla2[[#This Row],[30 TOT ]]+Tabla2[[#This Row],[15 TOT]]+Tabla2[[#This Row],[10 TOT]]</f>
        <v>55242</v>
      </c>
      <c r="Q932" s="5">
        <v>4074</v>
      </c>
      <c r="R932" s="5">
        <v>16</v>
      </c>
      <c r="S932" s="5">
        <v>4090</v>
      </c>
      <c r="T932" s="4"/>
      <c r="U932" s="4"/>
      <c r="V932" s="4"/>
      <c r="W932" s="4"/>
    </row>
    <row r="933" spans="1:23" x14ac:dyDescent="0.25">
      <c r="A933" s="7">
        <v>2011</v>
      </c>
      <c r="B933" s="4" t="s">
        <v>41</v>
      </c>
      <c r="C933" s="4" t="s">
        <v>64</v>
      </c>
      <c r="D933" s="5">
        <v>204638</v>
      </c>
      <c r="E933" s="1">
        <v>7638</v>
      </c>
      <c r="F933" s="5">
        <f>+Tabla2[[#This Row],[10 VEN.]]+Tabla2[[#This Row],[10 AP]]</f>
        <v>212276</v>
      </c>
      <c r="G933" s="5">
        <v>2059</v>
      </c>
      <c r="H933" s="1">
        <v>2454</v>
      </c>
      <c r="I933" s="5">
        <f>+Tabla2[[#This Row],[15 VEN]]+Tabla2[[#This Row],[15 AP]]</f>
        <v>4513</v>
      </c>
      <c r="J933" s="5">
        <v>0</v>
      </c>
      <c r="K933" s="1">
        <v>0</v>
      </c>
      <c r="L933" s="5">
        <f>+Tabla2[[#This Row],[30 VEN.]]+Tabla2[[#This Row],[30 AP]]</f>
        <v>0</v>
      </c>
      <c r="M933" s="5">
        <v>36</v>
      </c>
      <c r="N933" s="1">
        <v>12</v>
      </c>
      <c r="O933" s="5">
        <f>+Tabla2[[#This Row],[45 VEN.]]+Tabla2[[#This Row],[45 AP]]</f>
        <v>48</v>
      </c>
      <c r="P933" s="2">
        <f>+Tabla2[[#This Row],[45 TOT]]+Tabla2[[#This Row],[30 TOT ]]+Tabla2[[#This Row],[15 TOT]]+Tabla2[[#This Row],[10 TOT]]</f>
        <v>216837</v>
      </c>
      <c r="Q933" s="5">
        <v>1858</v>
      </c>
      <c r="R933" s="5">
        <v>22</v>
      </c>
      <c r="S933" s="5">
        <v>1880</v>
      </c>
      <c r="T933" s="4"/>
      <c r="U933" s="4"/>
      <c r="V933" s="4"/>
      <c r="W933" s="4"/>
    </row>
    <row r="934" spans="1:23" ht="19.5" customHeight="1" x14ac:dyDescent="0.25">
      <c r="D934" s="5">
        <f>SUBTOTAL(109,Tabla2[10 AP])</f>
        <v>76244811</v>
      </c>
      <c r="E934" s="5">
        <f>SUBTOTAL(109,Tabla2[10 VEN.])</f>
        <v>7777458</v>
      </c>
      <c r="F934" s="5">
        <f>+Tabla2[[#Totals],[10 AP]]+Tabla2[[#Totals],[10 VEN.]]</f>
        <v>84022269</v>
      </c>
      <c r="G934" s="5">
        <f>SUBTOTAL(109,Tabla2[15 AP])</f>
        <v>189375</v>
      </c>
      <c r="H934" s="5">
        <f>SUBTOTAL(109,Tabla2[15 VEN])</f>
        <v>299068</v>
      </c>
      <c r="I934" s="5">
        <f>SUBTOTAL(109,Tabla2[15 TOT])</f>
        <v>488443</v>
      </c>
      <c r="J934" s="5">
        <f>SUBTOTAL(109,Tabla2[30 AP])</f>
        <v>654</v>
      </c>
      <c r="K934" s="5">
        <f>SUBTOTAL(109,Tabla2[30 VEN.])</f>
        <v>3675</v>
      </c>
      <c r="L934" s="5">
        <f>SUBTOTAL(109,Tabla2[[30 TOT ]])</f>
        <v>4329</v>
      </c>
      <c r="M934" s="5">
        <f>SUBTOTAL(109,Tabla2[45 AP])</f>
        <v>406387</v>
      </c>
      <c r="N934" s="5">
        <f>SUBTOTAL(109,Tabla2[45 VEN.])</f>
        <v>137090</v>
      </c>
      <c r="O934" s="5">
        <f>SUBTOTAL(109,Tabla2[45 TOT])</f>
        <v>543477</v>
      </c>
      <c r="P934" s="5">
        <f>SUBTOTAL(109,Tabla2[TOT GRAL])</f>
        <v>85058518</v>
      </c>
      <c r="Q934" s="5">
        <f>SUBTOTAL(109,Tabla2[Pintados])</f>
        <v>1472638</v>
      </c>
      <c r="R934" s="5">
        <f>SUBTOTAL(109,Tabla2[Sin Pintar])</f>
        <v>150318</v>
      </c>
      <c r="S934" s="5">
        <f>SUBTOTAL(109,Tabla2[Total Comunitarios])</f>
        <v>1622956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CC 2011_2020</vt:lpstr>
      <vt:lpstr>EF 2011_2020</vt:lpstr>
      <vt:lpstr>Envases Comunitarios</vt:lpstr>
      <vt:lpstr>BASE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2022-10-13T18:39:47Z</dcterms:created>
  <dcterms:modified xsi:type="dcterms:W3CDTF">2023-01-10T15:33:56Z</dcterms:modified>
</cp:coreProperties>
</file>